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eborde\Box\(Share) GSS NB Department Share\Advising\Advising Matters\"/>
    </mc:Choice>
  </mc:AlternateContent>
  <bookViews>
    <workbookView xWindow="0" yWindow="0" windowWidth="12160" windowHeight="6450"/>
  </bookViews>
  <sheets>
    <sheet name="DCR" sheetId="1" r:id="rId1"/>
    <sheet name="Drops" sheetId="2" state="hidden" r:id="rId2"/>
    <sheet name="Sheet1" sheetId="3" state="hidden" r:id="rId3"/>
  </sheets>
  <definedNames>
    <definedName name="AS">Drops!$E$2:$E$7</definedName>
    <definedName name="Concen">Drops!$F$2:$F$18</definedName>
    <definedName name="cred">Drops!$D$2:$D$9</definedName>
    <definedName name="Grade">Drops!$C$2:$C$16</definedName>
    <definedName name="_xlnm.Print_Area" localSheetId="0">DCR!$A$1:$R$84</definedName>
    <definedName name="_xlnm.Print_Titles" localSheetId="0">DCR!$1:$11</definedName>
    <definedName name="Prof">Drops!$H$2</definedName>
    <definedName name="Stem_Crdts">Drops!$E$2:$E$7</definedName>
    <definedName name="Term">Drops!$A$2:$A$5</definedName>
    <definedName name="Year">Drops!$B$2:$B$25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4" i="1" l="1"/>
  <c r="S49" i="1"/>
  <c r="S48" i="1"/>
  <c r="S47" i="1"/>
  <c r="S46" i="1"/>
  <c r="S45" i="1"/>
  <c r="D60" i="1" l="1"/>
  <c r="L38" i="1"/>
  <c r="T58" i="1"/>
  <c r="T57" i="1"/>
  <c r="T56" i="1"/>
  <c r="N56" i="1" s="1"/>
  <c r="T55" i="1"/>
  <c r="N55" i="1" s="1"/>
  <c r="T54" i="1"/>
  <c r="N54" i="1" s="1"/>
  <c r="T53" i="1"/>
  <c r="N53" i="1" s="1"/>
  <c r="T52" i="1"/>
  <c r="N52" i="1" s="1"/>
  <c r="T49" i="1"/>
  <c r="T48" i="1"/>
  <c r="T47" i="1"/>
  <c r="T46" i="1"/>
  <c r="T45" i="1"/>
  <c r="T44" i="1"/>
  <c r="N58" i="1" l="1"/>
  <c r="S58" i="1" s="1"/>
  <c r="N57" i="1"/>
  <c r="S57" i="1" s="1"/>
  <c r="N49" i="1"/>
  <c r="N48" i="1"/>
  <c r="N47" i="1"/>
  <c r="N46" i="1"/>
  <c r="N45" i="1"/>
  <c r="N44" i="1"/>
  <c r="S54" i="1"/>
  <c r="S55" i="1"/>
  <c r="S53" i="1"/>
  <c r="S56" i="1"/>
  <c r="T37" i="1"/>
  <c r="T36" i="1"/>
  <c r="T35" i="1"/>
  <c r="T34" i="1"/>
  <c r="N34" i="1" s="1"/>
  <c r="S34" i="1" s="1"/>
  <c r="T25" i="1"/>
  <c r="T30" i="1"/>
  <c r="T29" i="1"/>
  <c r="T28" i="1"/>
  <c r="N28" i="1" s="1"/>
  <c r="S28" i="1" s="1"/>
  <c r="T27" i="1"/>
  <c r="T26" i="1"/>
  <c r="T17" i="1"/>
  <c r="T18" i="1"/>
  <c r="T19" i="1"/>
  <c r="T20" i="1"/>
  <c r="T21" i="1"/>
  <c r="T22" i="1"/>
  <c r="T16" i="1"/>
  <c r="N16" i="1" s="1"/>
  <c r="N37" i="1" l="1"/>
  <c r="S37" i="1" s="1"/>
  <c r="N36" i="1"/>
  <c r="S36" i="1" s="1"/>
  <c r="N35" i="1"/>
  <c r="S35" i="1" s="1"/>
  <c r="N30" i="1"/>
  <c r="S30" i="1" s="1"/>
  <c r="N29" i="1"/>
  <c r="S29" i="1" s="1"/>
  <c r="N27" i="1"/>
  <c r="S27" i="1" s="1"/>
  <c r="N26" i="1"/>
  <c r="S26" i="1" s="1"/>
  <c r="N25" i="1"/>
  <c r="S25" i="1" s="1"/>
  <c r="N22" i="1"/>
  <c r="S22" i="1" s="1"/>
  <c r="N21" i="1"/>
  <c r="S21" i="1" s="1"/>
  <c r="N20" i="1"/>
  <c r="S20" i="1" s="1"/>
  <c r="N19" i="1"/>
  <c r="S19" i="1" s="1"/>
  <c r="N18" i="1"/>
  <c r="S18" i="1" s="1"/>
  <c r="N17" i="1"/>
  <c r="S17" i="1" s="1"/>
  <c r="S16" i="1"/>
  <c r="A13" i="3"/>
  <c r="D11" i="3"/>
  <c r="D10" i="3"/>
  <c r="D9" i="3"/>
  <c r="D8" i="3"/>
  <c r="D7" i="3"/>
  <c r="D6" i="3"/>
  <c r="D5" i="3"/>
  <c r="D4" i="3"/>
  <c r="D3" i="3"/>
  <c r="D2" i="3"/>
  <c r="S52" i="1"/>
  <c r="R63" i="1"/>
  <c r="D61" i="1"/>
  <c r="D13" i="3" l="1"/>
  <c r="E13" i="3" s="1"/>
  <c r="R64" i="1"/>
  <c r="R61" i="1"/>
  <c r="B38" i="1"/>
  <c r="F39" i="1"/>
  <c r="E38" i="1" l="1"/>
  <c r="R38" i="1" l="1"/>
  <c r="R60" i="1" s="1"/>
  <c r="R62" i="1" s="1"/>
  <c r="S65" i="1" l="1"/>
  <c r="R65" i="1"/>
</calcChain>
</file>

<file path=xl/sharedStrings.xml><?xml version="1.0" encoding="utf-8"?>
<sst xmlns="http://schemas.openxmlformats.org/spreadsheetml/2006/main" count="212" uniqueCount="148">
  <si>
    <t xml:space="preserve"> Admitted:</t>
  </si>
  <si>
    <t>Course #</t>
  </si>
  <si>
    <t>010:577</t>
  </si>
  <si>
    <t>Title</t>
  </si>
  <si>
    <t>Accounting for Managers</t>
  </si>
  <si>
    <t>223:581</t>
  </si>
  <si>
    <t>Managerial Economic Analysis</t>
  </si>
  <si>
    <t>373:628</t>
  </si>
  <si>
    <t>Business Ethics &amp; Society</t>
  </si>
  <si>
    <t>390:587</t>
  </si>
  <si>
    <t>Financial Management</t>
  </si>
  <si>
    <t>620:585</t>
  </si>
  <si>
    <t>Organization Behavior</t>
  </si>
  <si>
    <t>630:586</t>
  </si>
  <si>
    <t>Marketing Management</t>
  </si>
  <si>
    <t>799:580</t>
  </si>
  <si>
    <t>Operations Analysis</t>
  </si>
  <si>
    <t>Term</t>
  </si>
  <si>
    <t>Grade</t>
  </si>
  <si>
    <t>Credits</t>
  </si>
  <si>
    <t xml:space="preserve">Course# </t>
  </si>
  <si>
    <t>198:609</t>
  </si>
  <si>
    <t>Information Technology for Managers</t>
  </si>
  <si>
    <t>373:551</t>
  </si>
  <si>
    <t>553:593</t>
  </si>
  <si>
    <t>620:588</t>
  </si>
  <si>
    <t>960:575</t>
  </si>
  <si>
    <t>* Recommended               ** Organization Behavior prerequisite</t>
  </si>
  <si>
    <t>Business Communications*</t>
  </si>
  <si>
    <t xml:space="preserve">620:672 </t>
  </si>
  <si>
    <t xml:space="preserve">621:543 </t>
  </si>
  <si>
    <t xml:space="preserve">Integrated Business Applications </t>
  </si>
  <si>
    <t>799:650</t>
  </si>
  <si>
    <t>Supply Chain Management Client Project</t>
  </si>
  <si>
    <t xml:space="preserve">Course #     </t>
  </si>
  <si>
    <t>Yr</t>
  </si>
  <si>
    <t>{3}</t>
  </si>
  <si>
    <t>{1}</t>
  </si>
  <si>
    <t>{2}</t>
  </si>
  <si>
    <t>Spring</t>
  </si>
  <si>
    <t>Summer</t>
  </si>
  <si>
    <t>Fall</t>
  </si>
  <si>
    <t>A</t>
  </si>
  <si>
    <t>A-</t>
  </si>
  <si>
    <t>B+</t>
  </si>
  <si>
    <t>B</t>
  </si>
  <si>
    <t>B-</t>
  </si>
  <si>
    <t>C</t>
  </si>
  <si>
    <t>C+</t>
  </si>
  <si>
    <t>C-</t>
  </si>
  <si>
    <t>D</t>
  </si>
  <si>
    <t>F</t>
  </si>
  <si>
    <t>Inc</t>
  </si>
  <si>
    <t>TBD</t>
  </si>
  <si>
    <t>Accounting - CPA</t>
  </si>
  <si>
    <t>Accounting - Taxation</t>
  </si>
  <si>
    <t>Finance</t>
  </si>
  <si>
    <t>Global Business</t>
  </si>
  <si>
    <t>Marketing</t>
  </si>
  <si>
    <t>N/A</t>
  </si>
  <si>
    <t>MRIA</t>
  </si>
  <si>
    <t>Pharmaceutical Mgmt</t>
  </si>
  <si>
    <t>Real Estate</t>
  </si>
  <si>
    <t>Cred</t>
  </si>
  <si>
    <t>Electives/Concentration 2 Credits =</t>
  </si>
  <si>
    <t>Electives/Concentration 1 Credits =</t>
  </si>
  <si>
    <t>current</t>
  </si>
  <si>
    <t>Concen</t>
  </si>
  <si>
    <t>Urb. Entre. &amp; Econ. Dev.</t>
  </si>
  <si>
    <t>Tech Comm., Innov., &amp; Entrepreneurship</t>
  </si>
  <si>
    <t xml:space="preserve">Strategy &amp; Leadership - Strategy </t>
  </si>
  <si>
    <t>Strategy &amp; Leadership - Leadership</t>
  </si>
  <si>
    <t>Supply Chain Mgmt</t>
  </si>
  <si>
    <t>AIM - Info. Tech.</t>
  </si>
  <si>
    <t>AIM - Analytics</t>
  </si>
  <si>
    <t>Core Total=</t>
  </si>
  <si>
    <t>Foundation Total =</t>
  </si>
  <si>
    <t>Integrative Total=</t>
  </si>
  <si>
    <t>Total Credits=</t>
  </si>
  <si>
    <r>
      <t xml:space="preserve">Business Law </t>
    </r>
    <r>
      <rPr>
        <sz val="8"/>
        <color theme="1"/>
        <rFont val="Arial Narrow"/>
        <family val="2"/>
      </rPr>
      <t xml:space="preserve">(formerly Law &amp; Legal Reasoning)  </t>
    </r>
    <r>
      <rPr>
        <sz val="11"/>
        <color theme="1"/>
        <rFont val="Arial Narrow"/>
        <family val="2"/>
      </rPr>
      <t xml:space="preserve">   </t>
    </r>
  </si>
  <si>
    <r>
      <t xml:space="preserve">140:592 </t>
    </r>
    <r>
      <rPr>
        <sz val="8"/>
        <color theme="1"/>
        <rFont val="Arial Narrow"/>
        <family val="2"/>
      </rPr>
      <t>(formerly 373:592)</t>
    </r>
  </si>
  <si>
    <t>Tech Comm &amp; Entrpshp</t>
  </si>
  <si>
    <t xml:space="preserve">620:685      </t>
  </si>
  <si>
    <t>Part-time MBA Program</t>
  </si>
  <si>
    <t>Stem Crdts</t>
  </si>
  <si>
    <t>Name:</t>
  </si>
  <si>
    <t>Email:</t>
  </si>
  <si>
    <t>RUID#:</t>
  </si>
  <si>
    <t xml:space="preserve"> Phone#:</t>
  </si>
  <si>
    <t>Prof.</t>
  </si>
  <si>
    <t>X</t>
  </si>
  <si>
    <t>add to stem 
column</t>
  </si>
  <si>
    <t>Calc Proficiency (Check One or leave blank)</t>
  </si>
  <si>
    <t>Statistics Proficiency (Check One or leave blank)</t>
  </si>
  <si>
    <t>STEM DESIGNATED COURSES LINK</t>
  </si>
  <si>
    <t>NOTE: STEM DESIGNATION COURSE CREDITS MUST EQUAL 25 OR GREATER
https://myrbs.business.rutgers.edu/sites/default/files/uploads/mba-students/mba-stem-curriculum.pdf</t>
  </si>
  <si>
    <t>Core/Foundation/Integrative STEM TOTAL=</t>
  </si>
  <si>
    <t>Previous Zoologic Module or current test (no credit)</t>
  </si>
  <si>
    <t>STEM 
Credits</t>
  </si>
  <si>
    <t>General/Free Elective Courses and/or Secondary (2) Concentration. Choose from drop-down --&gt;:</t>
  </si>
  <si>
    <t>Electives/Primary (1) Concentration
(if applicable). Choose from drop-down--&gt;:</t>
  </si>
  <si>
    <t>24</t>
  </si>
  <si>
    <t>25</t>
  </si>
  <si>
    <t>26</t>
  </si>
  <si>
    <t>27</t>
  </si>
  <si>
    <t>28</t>
  </si>
  <si>
    <t>29</t>
  </si>
  <si>
    <t>30</t>
  </si>
  <si>
    <t>31</t>
  </si>
  <si>
    <t>32</t>
  </si>
  <si>
    <t>33</t>
  </si>
  <si>
    <t>34</t>
  </si>
  <si>
    <t>35</t>
  </si>
  <si>
    <t>36</t>
  </si>
  <si>
    <t>A/S</t>
  </si>
  <si>
    <r>
      <t xml:space="preserve">Part-time Program - MBA Curriculum Progress Worksheet 
</t>
    </r>
    <r>
      <rPr>
        <b/>
        <sz val="10"/>
        <color theme="0"/>
        <rFont val="Arial Narrow"/>
        <family val="2"/>
      </rPr>
      <t>( min. 49 credits)</t>
    </r>
    <r>
      <rPr>
        <b/>
        <sz val="14"/>
        <color theme="0"/>
        <rFont val="Arial Narrow"/>
        <family val="2"/>
      </rPr>
      <t xml:space="preserve">
School 22 – Curriculum 135 </t>
    </r>
  </si>
  <si>
    <r>
      <rPr>
        <b/>
        <sz val="14"/>
        <color theme="0"/>
        <rFont val="Arial Narrow"/>
        <family val="2"/>
      </rPr>
      <t>CONCENTRATION COURSES</t>
    </r>
    <r>
      <rPr>
        <b/>
        <sz val="11"/>
        <color theme="0"/>
        <rFont val="Arial Narrow"/>
        <family val="2"/>
      </rPr>
      <t xml:space="preserve">
</t>
    </r>
    <r>
      <rPr>
        <b/>
        <sz val="14"/>
        <color theme="0"/>
        <rFont val="Arial Narrow"/>
        <family val="2"/>
      </rPr>
      <t xml:space="preserve">(Please refer to the MBA website for the most current guidelines)
</t>
    </r>
    <r>
      <rPr>
        <b/>
        <u/>
        <sz val="14"/>
        <color theme="4" tint="0.39997558519241921"/>
        <rFont val="Arial Narrow"/>
        <family val="2"/>
      </rPr>
      <t xml:space="preserve">https://myrbs.business.rutgers.edu/mba/curriculum-part-time </t>
    </r>
    <r>
      <rPr>
        <b/>
        <sz val="14"/>
        <color theme="0"/>
        <rFont val="Arial Narrow"/>
        <family val="2"/>
      </rPr>
      <t xml:space="preserve">
</t>
    </r>
    <r>
      <rPr>
        <b/>
        <sz val="13"/>
        <color theme="0"/>
        <rFont val="Arial Narrow"/>
        <family val="2"/>
      </rPr>
      <t>PLEASE DESIGNATE STEM COURSES IN BOLD AND ADD CREDITS TO THE "STEM Credits" COLUMN</t>
    </r>
  </si>
  <si>
    <t xml:space="preserve">Total Core/Foundation/ICR Credits (pg 1)=  </t>
  </si>
  <si>
    <t xml:space="preserve">Total Elective/Concentration Credits (pg 2)=  </t>
  </si>
  <si>
    <t xml:space="preserve">Total Overall Credits =  </t>
  </si>
  <si>
    <t>https://myrbs.business.rutgers.edu/students/mba/full-time-and-part-time-mba-students
https://myrbs.business.rutgers.edu/mba/curriculum</t>
  </si>
  <si>
    <r>
      <t xml:space="preserve">International Business
</t>
    </r>
    <r>
      <rPr>
        <sz val="8"/>
        <color rgb="FFFF0000"/>
        <rFont val="Arial Narrow"/>
        <family val="2"/>
      </rPr>
      <t>(req. for Global Business Concentration)</t>
    </r>
  </si>
  <si>
    <r>
      <t>Strategic Management</t>
    </r>
    <r>
      <rPr>
        <b/>
        <sz val="11"/>
        <color theme="1"/>
        <rFont val="Arial Narrow"/>
        <family val="2"/>
      </rPr>
      <t xml:space="preserve">** 
</t>
    </r>
    <r>
      <rPr>
        <sz val="8"/>
        <color rgb="FFFF0000"/>
        <rFont val="Arial Narrow"/>
        <family val="2"/>
      </rPr>
      <t>(req. for  Strategy and Leadership Concentration)</t>
    </r>
    <r>
      <rPr>
        <sz val="11"/>
        <color rgb="FFFF0000"/>
        <rFont val="Arial Narrow"/>
        <family val="2"/>
      </rPr>
      <t xml:space="preserve"> </t>
    </r>
    <r>
      <rPr>
        <b/>
        <sz val="11"/>
        <color theme="1"/>
        <rFont val="Arial Narrow"/>
        <family val="2"/>
      </rPr>
      <t xml:space="preserve">     </t>
    </r>
  </si>
  <si>
    <r>
      <t xml:space="preserve">Data Analysis &amp; Decision Making 
</t>
    </r>
    <r>
      <rPr>
        <b/>
        <sz val="8"/>
        <color rgb="FFFF0000"/>
        <rFont val="Arial Narrow"/>
        <family val="2"/>
      </rPr>
      <t>(req. for AIM concentration)</t>
    </r>
  </si>
  <si>
    <t>Artificial Intelligence (AI)(Spring 25)</t>
  </si>
  <si>
    <t>GPA=</t>
  </si>
  <si>
    <t># of credits</t>
  </si>
  <si>
    <t>LETTER GRADE</t>
  </si>
  <si>
    <t>VALUE</t>
  </si>
  <si>
    <t>GRADE POINTS</t>
  </si>
  <si>
    <t>GPA</t>
  </si>
  <si>
    <t xml:space="preserve">A </t>
  </si>
  <si>
    <t xml:space="preserve">B </t>
  </si>
  <si>
    <t xml:space="preserve">C </t>
  </si>
  <si>
    <t>TOTAL CREDITS</t>
  </si>
  <si>
    <t>TOTAL GRADE POINTS</t>
  </si>
  <si>
    <t>Grade Pts</t>
  </si>
  <si>
    <t>CR</t>
  </si>
  <si>
    <t>Dear student . This is an unofficial GPA Calculator and is not an substitution for the official GPA which can only be calculated by the university Registrar. This spreadsheet is intended to be used as a tool only. this file contains a sample gpa calculator  to assist you with planning your courses and understanding which grades you need obtain to increase your gpa. Use this as a tool only.  These values represent the total number of credits you have received for each letter grade. For example, if you have 3 grades of an "A", you have 9 credits worth of A's.  Once you figure out how to use the calculator, you can also put in hypothetical grades to see how your gpa might be affected.  Remember transfer courses and credits should not be included in this calculator because your Rutgers gpa is only based on Rutgers courses.  Good luck.</t>
  </si>
  <si>
    <t>Enter Actual Credits</t>
  </si>
  <si>
    <t xml:space="preserve">Total STEM Credits (Not required) =  </t>
  </si>
  <si>
    <r>
      <rPr>
        <b/>
        <sz val="14"/>
        <color theme="0"/>
        <rFont val="Arial Narrow"/>
        <family val="2"/>
      </rPr>
      <t>CORE</t>
    </r>
    <r>
      <rPr>
        <b/>
        <sz val="11"/>
        <color theme="0"/>
        <rFont val="Arial Narrow"/>
        <family val="2"/>
      </rPr>
      <t xml:space="preserve"> 
</t>
    </r>
    <r>
      <rPr>
        <b/>
        <sz val="14"/>
        <color theme="0"/>
        <rFont val="Arial Narrow"/>
        <family val="2"/>
      </rPr>
      <t xml:space="preserve">(Must complete all 19 credits) </t>
    </r>
    <r>
      <rPr>
        <b/>
        <sz val="11"/>
        <color theme="0"/>
        <rFont val="Arial Narrow"/>
        <family val="2"/>
      </rPr>
      <t xml:space="preserve">
BOLD COURSES ARE STEM - PLEASE ADD THE CREDITS TO THE "STEM Credits" COLUMN
https://myrbs.business.rutgers.edu/students/mba/full-time-and-part-time-mba-students 
https://myrbs.business.rutgers.edu/mba/curriculum </t>
    </r>
  </si>
  <si>
    <r>
      <rPr>
        <b/>
        <sz val="14"/>
        <color theme="0"/>
        <rFont val="Arial Narrow"/>
        <family val="2"/>
      </rPr>
      <t xml:space="preserve">FOUNDATION COURSES
 (Choose 3 courses) </t>
    </r>
    <r>
      <rPr>
        <b/>
        <sz val="11"/>
        <color theme="0"/>
        <rFont val="Arial Narrow"/>
        <family val="2"/>
      </rPr>
      <t xml:space="preserve">
STEM COURSES ARE IN BOLD - PLEASE ADD THE CREDITS TO THE "STEM Credits" COLUMN
https://myrbs.business.rutgers.edu/students/mba/full-time-and-part-time-mba-students
https://myrbs.business.rutgers.edu/mba/curriculum</t>
    </r>
  </si>
  <si>
    <r>
      <rPr>
        <b/>
        <sz val="14"/>
        <color theme="0"/>
        <rFont val="Arial Narrow"/>
        <family val="2"/>
      </rPr>
      <t>INTEGRATIVE COURSE REQUIREMENT</t>
    </r>
    <r>
      <rPr>
        <b/>
        <sz val="11"/>
        <color theme="0"/>
        <rFont val="Arial Narrow"/>
        <family val="2"/>
      </rPr>
      <t xml:space="preserve"> 
(Choose 1 course – Completion of Core + 30 credits)
STEM COURSES ARE IN BOLD - PLEASE ADD THE CREDITS TO THE "STEM Credits" COLUMN
https://myrbs.business.rutgers.edu/students/mba/full-time-and-part-time-mba-students
https://myrbs.business.rutgers.edu/mba/curriculum</t>
    </r>
  </si>
  <si>
    <t>1 Corporate Place South
Piscataway, NJ   08854
Phone: 848-445-4046</t>
  </si>
  <si>
    <t>1 Washington Park, 6th floor
Newark, NJ 07102
Phone: 973-353-5275</t>
  </si>
  <si>
    <t>email:mba@business.rutgers.edu</t>
  </si>
  <si>
    <t>Total Grade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</si>
</sst>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quot;:&quot;###"/>
    <numFmt numFmtId="165" formatCode="0.000"/>
    <numFmt numFmtId="166" formatCode="0.0000"/>
  </numFmts>
  <fonts count="34" x14ac:knownFonts="1">
    <font>
      <sz val="11"/>
      <color theme="1"/>
      <name val="Calibri"/>
      <family val="2"/>
      <scheme val="minor"/>
    </font>
    <font>
      <b/>
      <sz val="11"/>
      <color theme="1"/>
      <name val="Calibri"/>
      <family val="2"/>
      <scheme val="minor"/>
    </font>
    <font>
      <sz val="8"/>
      <color theme="1"/>
      <name val="Calibri"/>
      <family val="2"/>
      <scheme val="minor"/>
    </font>
    <font>
      <u/>
      <sz val="9"/>
      <color theme="1"/>
      <name val="Calibri"/>
      <family val="2"/>
      <scheme val="minor"/>
    </font>
    <font>
      <b/>
      <sz val="11"/>
      <color theme="1"/>
      <name val="Arial Narrow"/>
      <family val="2"/>
    </font>
    <font>
      <sz val="11"/>
      <color theme="1"/>
      <name val="Arial Narrow"/>
      <family val="2"/>
    </font>
    <font>
      <b/>
      <sz val="10"/>
      <color theme="1"/>
      <name val="Arial Narrow"/>
      <family val="2"/>
    </font>
    <font>
      <b/>
      <sz val="10"/>
      <name val="Arial"/>
      <family val="2"/>
    </font>
    <font>
      <sz val="11"/>
      <name val="Arial Narrow"/>
      <family val="2"/>
    </font>
    <font>
      <b/>
      <sz val="11"/>
      <name val="Arial Narrow"/>
      <family val="2"/>
    </font>
    <font>
      <u/>
      <sz val="11"/>
      <color theme="10"/>
      <name val="Calibri"/>
      <family val="2"/>
      <scheme val="minor"/>
    </font>
    <font>
      <sz val="8"/>
      <color theme="1"/>
      <name val="Arial Narrow"/>
      <family val="2"/>
    </font>
    <font>
      <b/>
      <sz val="8"/>
      <color theme="1"/>
      <name val="Calibri"/>
      <family val="2"/>
      <scheme val="minor"/>
    </font>
    <font>
      <b/>
      <sz val="11"/>
      <color theme="0"/>
      <name val="Calibri"/>
      <family val="2"/>
      <scheme val="minor"/>
    </font>
    <font>
      <sz val="9"/>
      <color theme="1"/>
      <name val="Arial Narrow"/>
      <family val="2"/>
    </font>
    <font>
      <b/>
      <sz val="11"/>
      <color theme="0"/>
      <name val="Arial Narrow"/>
      <family val="2"/>
    </font>
    <font>
      <sz val="11"/>
      <color theme="0"/>
      <name val="Arial Narrow"/>
      <family val="2"/>
    </font>
    <font>
      <b/>
      <sz val="14"/>
      <color theme="0"/>
      <name val="Arial Narrow"/>
      <family val="2"/>
    </font>
    <font>
      <sz val="14"/>
      <color theme="0"/>
      <name val="Arial Narrow"/>
      <family val="2"/>
    </font>
    <font>
      <b/>
      <sz val="14"/>
      <color theme="1"/>
      <name val="Arial Narrow"/>
      <family val="2"/>
    </font>
    <font>
      <b/>
      <sz val="14"/>
      <name val="Arial Narrow"/>
      <family val="2"/>
    </font>
    <font>
      <sz val="10"/>
      <color theme="1"/>
      <name val="Arial Narrow"/>
      <family val="2"/>
    </font>
    <font>
      <b/>
      <sz val="13"/>
      <color theme="0"/>
      <name val="Arial Narrow"/>
      <family val="2"/>
    </font>
    <font>
      <b/>
      <sz val="14"/>
      <color theme="0"/>
      <name val="Calibri"/>
      <family val="2"/>
      <scheme val="minor"/>
    </font>
    <font>
      <b/>
      <u/>
      <sz val="14"/>
      <color theme="4" tint="0.39997558519241921"/>
      <name val="Arial Narrow"/>
      <family val="2"/>
    </font>
    <font>
      <u/>
      <sz val="8"/>
      <color theme="10"/>
      <name val="Calibri"/>
      <family val="2"/>
      <scheme val="minor"/>
    </font>
    <font>
      <b/>
      <sz val="10"/>
      <color theme="0"/>
      <name val="Arial Narrow"/>
      <family val="2"/>
    </font>
    <font>
      <sz val="8"/>
      <color rgb="FFFF0000"/>
      <name val="Arial Narrow"/>
      <family val="2"/>
    </font>
    <font>
      <b/>
      <sz val="8"/>
      <color rgb="FFFF0000"/>
      <name val="Arial Narrow"/>
      <family val="2"/>
    </font>
    <font>
      <sz val="11"/>
      <color rgb="FFFF0000"/>
      <name val="Arial Narrow"/>
      <family val="2"/>
    </font>
    <font>
      <b/>
      <sz val="10"/>
      <color indexed="10"/>
      <name val="Arial"/>
      <family val="2"/>
    </font>
    <font>
      <b/>
      <sz val="10"/>
      <color indexed="12"/>
      <name val="Arial"/>
      <family val="2"/>
    </font>
    <font>
      <sz val="10"/>
      <name val="Arial"/>
      <family val="2"/>
    </font>
    <font>
      <b/>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4" tint="-0.249977111117893"/>
        <bgColor indexed="64"/>
      </patternFill>
    </fill>
    <fill>
      <patternFill patternType="solid">
        <fgColor theme="0" tint="-0.249977111117893"/>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359">
    <xf numFmtId="0" fontId="0" fillId="0" borderId="0" xfId="0"/>
    <xf numFmtId="0" fontId="0" fillId="2" borderId="0" xfId="0" applyFill="1"/>
    <xf numFmtId="0" fontId="4" fillId="2" borderId="0" xfId="0" applyFont="1" applyFill="1"/>
    <xf numFmtId="0" fontId="4" fillId="2" borderId="0" xfId="0" applyFont="1" applyFill="1" applyAlignment="1">
      <alignment horizontal="center"/>
    </xf>
    <xf numFmtId="0" fontId="5" fillId="2" borderId="0" xfId="0" applyFont="1" applyFill="1" applyAlignment="1">
      <alignment horizontal="center"/>
    </xf>
    <xf numFmtId="0" fontId="5" fillId="2" borderId="2" xfId="0" applyFont="1" applyFill="1" applyBorder="1" applyAlignment="1" applyProtection="1">
      <alignment horizontal="center"/>
      <protection locked="0"/>
    </xf>
    <xf numFmtId="0" fontId="5" fillId="0" borderId="0" xfId="0" applyFont="1" applyAlignment="1">
      <alignment horizontal="center"/>
    </xf>
    <xf numFmtId="49" fontId="5" fillId="0" borderId="0" xfId="0" applyNumberFormat="1" applyFont="1" applyAlignment="1">
      <alignment horizontal="center"/>
    </xf>
    <xf numFmtId="0" fontId="5" fillId="0" borderId="0" xfId="0" applyFont="1"/>
    <xf numFmtId="49" fontId="5" fillId="0" borderId="0" xfId="0" applyNumberFormat="1" applyFont="1"/>
    <xf numFmtId="1" fontId="5" fillId="2" borderId="2" xfId="0" applyNumberFormat="1" applyFon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0" fontId="1" fillId="0" borderId="0" xfId="0" applyFont="1" applyAlignment="1">
      <alignment horizontal="center"/>
    </xf>
    <xf numFmtId="0" fontId="4" fillId="5" borderId="6" xfId="0" applyFont="1" applyFill="1" applyBorder="1"/>
    <xf numFmtId="0" fontId="4" fillId="5" borderId="21" xfId="0" applyFont="1" applyFill="1" applyBorder="1"/>
    <xf numFmtId="0" fontId="5" fillId="2" borderId="24" xfId="0" applyFont="1" applyFill="1" applyBorder="1" applyAlignment="1" applyProtection="1">
      <alignment horizontal="center"/>
      <protection locked="0"/>
    </xf>
    <xf numFmtId="0" fontId="0" fillId="2" borderId="5" xfId="0" applyFill="1" applyBorder="1"/>
    <xf numFmtId="0" fontId="5" fillId="2" borderId="5" xfId="0" applyFont="1" applyFill="1" applyBorder="1" applyAlignment="1">
      <alignment horizontal="center"/>
    </xf>
    <xf numFmtId="1" fontId="5" fillId="2" borderId="26" xfId="0" applyNumberFormat="1"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6" fillId="5" borderId="14" xfId="0" applyFont="1" applyFill="1" applyBorder="1" applyAlignment="1">
      <alignment horizontal="center" wrapText="1"/>
    </xf>
    <xf numFmtId="0" fontId="11" fillId="2" borderId="1" xfId="0" applyFont="1" applyFill="1" applyBorder="1" applyAlignment="1">
      <alignment horizontal="center" wrapText="1"/>
    </xf>
    <xf numFmtId="0" fontId="14" fillId="2" borderId="1" xfId="0" applyFont="1" applyFill="1" applyBorder="1" applyAlignment="1">
      <alignment horizontal="center" wrapText="1"/>
    </xf>
    <xf numFmtId="0" fontId="4" fillId="5" borderId="3" xfId="0" applyFont="1" applyFill="1" applyBorder="1"/>
    <xf numFmtId="0" fontId="0" fillId="5" borderId="29" xfId="0" applyFill="1" applyBorder="1"/>
    <xf numFmtId="0" fontId="4" fillId="5" borderId="29" xfId="0" applyFont="1" applyFill="1" applyBorder="1" applyAlignment="1">
      <alignment horizontal="center"/>
    </xf>
    <xf numFmtId="0" fontId="4" fillId="5" borderId="29" xfId="0" applyFont="1" applyFill="1" applyBorder="1"/>
    <xf numFmtId="0" fontId="4" fillId="5" borderId="31" xfId="0" applyFont="1" applyFill="1" applyBorder="1" applyAlignment="1">
      <alignment horizontal="center"/>
    </xf>
    <xf numFmtId="0" fontId="4" fillId="5" borderId="15" xfId="0" applyFont="1" applyFill="1" applyBorder="1" applyAlignment="1">
      <alignment horizontal="right"/>
    </xf>
    <xf numFmtId="0" fontId="19" fillId="2" borderId="0" xfId="0" applyFont="1" applyFill="1" applyAlignment="1">
      <alignment horizontal="center"/>
    </xf>
    <xf numFmtId="0" fontId="19" fillId="0" borderId="0" xfId="0" applyFont="1" applyAlignment="1">
      <alignment horizontal="center"/>
    </xf>
    <xf numFmtId="1" fontId="5" fillId="2" borderId="6" xfId="0" applyNumberFormat="1" applyFont="1" applyFill="1" applyBorder="1" applyAlignment="1" applyProtection="1">
      <alignment horizontal="center"/>
      <protection locked="0"/>
    </xf>
    <xf numFmtId="0" fontId="0" fillId="2" borderId="4" xfId="0" applyFill="1" applyBorder="1"/>
    <xf numFmtId="0" fontId="5" fillId="2" borderId="3" xfId="0" applyFont="1" applyFill="1" applyBorder="1" applyAlignment="1">
      <alignment horizontal="center"/>
    </xf>
    <xf numFmtId="0" fontId="4" fillId="5" borderId="22" xfId="0" applyFont="1" applyFill="1" applyBorder="1"/>
    <xf numFmtId="0" fontId="0" fillId="5" borderId="3" xfId="0" applyFill="1" applyBorder="1"/>
    <xf numFmtId="0" fontId="4" fillId="5" borderId="30" xfId="0" applyFont="1" applyFill="1" applyBorder="1"/>
    <xf numFmtId="0" fontId="0" fillId="2" borderId="4" xfId="0" applyFill="1" applyBorder="1" applyAlignment="1">
      <alignment horizontal="center"/>
    </xf>
    <xf numFmtId="1" fontId="0" fillId="2" borderId="6" xfId="0" applyNumberFormat="1" applyFill="1" applyBorder="1" applyAlignment="1" applyProtection="1">
      <alignment horizontal="center"/>
      <protection locked="0"/>
    </xf>
    <xf numFmtId="0" fontId="0" fillId="2" borderId="5" xfId="0" applyFill="1" applyBorder="1" applyAlignment="1">
      <alignment horizontal="center"/>
    </xf>
    <xf numFmtId="0" fontId="0" fillId="2" borderId="5" xfId="0" applyFill="1" applyBorder="1" applyProtection="1">
      <protection locked="0"/>
    </xf>
    <xf numFmtId="0" fontId="4" fillId="5" borderId="3" xfId="0" applyFont="1" applyFill="1" applyBorder="1" applyAlignment="1">
      <alignment horizontal="center"/>
    </xf>
    <xf numFmtId="0" fontId="0" fillId="2" borderId="9" xfId="0" applyFill="1" applyBorder="1"/>
    <xf numFmtId="0" fontId="4" fillId="5" borderId="7" xfId="0" applyFont="1" applyFill="1" applyBorder="1" applyAlignment="1">
      <alignment horizontal="left"/>
    </xf>
    <xf numFmtId="0" fontId="5" fillId="5" borderId="4" xfId="0" applyFont="1" applyFill="1" applyBorder="1" applyAlignment="1">
      <alignment horizontal="left"/>
    </xf>
    <xf numFmtId="0" fontId="4" fillId="5" borderId="9" xfId="0" applyFont="1" applyFill="1" applyBorder="1" applyAlignment="1">
      <alignment horizontal="left"/>
    </xf>
    <xf numFmtId="0" fontId="5" fillId="5" borderId="9" xfId="0" applyFont="1" applyFill="1" applyBorder="1"/>
    <xf numFmtId="0" fontId="0" fillId="5" borderId="11" xfId="0" applyFill="1" applyBorder="1"/>
    <xf numFmtId="0" fontId="0" fillId="5" borderId="5" xfId="0" applyFill="1" applyBorder="1"/>
    <xf numFmtId="0" fontId="0" fillId="2" borderId="7" xfId="0" applyFill="1" applyBorder="1"/>
    <xf numFmtId="0" fontId="0" fillId="2" borderId="11" xfId="0" applyFill="1" applyBorder="1"/>
    <xf numFmtId="0" fontId="5" fillId="5" borderId="24" xfId="0" applyFont="1" applyFill="1" applyBorder="1" applyAlignment="1">
      <alignment horizontal="center"/>
    </xf>
    <xf numFmtId="0" fontId="0" fillId="2" borderId="2"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0" borderId="0" xfId="0" applyAlignment="1">
      <alignment horizontal="center"/>
    </xf>
    <xf numFmtId="0" fontId="5" fillId="2" borderId="6"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0" fillId="2" borderId="26" xfId="0" applyFill="1" applyBorder="1" applyAlignment="1" applyProtection="1">
      <alignment horizontal="center"/>
      <protection locked="0"/>
    </xf>
    <xf numFmtId="0" fontId="5" fillId="2" borderId="26" xfId="0" applyFont="1" applyFill="1" applyBorder="1" applyAlignment="1" applyProtection="1">
      <alignment horizontal="center"/>
      <protection locked="0"/>
    </xf>
    <xf numFmtId="0" fontId="4" fillId="5" borderId="33" xfId="0" applyFont="1" applyFill="1" applyBorder="1"/>
    <xf numFmtId="0" fontId="4" fillId="5" borderId="23" xfId="0" applyFont="1" applyFill="1" applyBorder="1" applyAlignment="1">
      <alignment horizontal="right"/>
    </xf>
    <xf numFmtId="0" fontId="4" fillId="5" borderId="38" xfId="0" applyFont="1" applyFill="1" applyBorder="1"/>
    <xf numFmtId="0" fontId="14" fillId="2" borderId="5" xfId="0" applyFont="1" applyFill="1" applyBorder="1" applyAlignment="1">
      <alignment horizontal="center" wrapText="1"/>
    </xf>
    <xf numFmtId="0" fontId="0" fillId="5" borderId="14" xfId="0" applyFill="1" applyBorder="1"/>
    <xf numFmtId="0" fontId="8" fillId="5" borderId="40" xfId="0" applyFont="1" applyFill="1" applyBorder="1" applyAlignment="1">
      <alignment vertical="center"/>
    </xf>
    <xf numFmtId="0" fontId="4" fillId="5" borderId="41" xfId="0" applyFont="1" applyFill="1" applyBorder="1"/>
    <xf numFmtId="0" fontId="9" fillId="5" borderId="37" xfId="0" applyFont="1" applyFill="1" applyBorder="1" applyAlignment="1">
      <alignment vertical="center"/>
    </xf>
    <xf numFmtId="0" fontId="5" fillId="2" borderId="19" xfId="0" applyFont="1" applyFill="1" applyBorder="1" applyAlignment="1" applyProtection="1">
      <alignment horizontal="center"/>
      <protection locked="0"/>
    </xf>
    <xf numFmtId="0" fontId="4" fillId="5" borderId="42" xfId="0" applyFont="1" applyFill="1" applyBorder="1"/>
    <xf numFmtId="164" fontId="0" fillId="2" borderId="40" xfId="0" applyNumberFormat="1" applyFill="1" applyBorder="1" applyAlignment="1" applyProtection="1">
      <alignment horizontal="left"/>
      <protection locked="0"/>
    </xf>
    <xf numFmtId="0" fontId="0" fillId="2" borderId="44" xfId="0" applyFill="1" applyBorder="1" applyProtection="1">
      <protection locked="0"/>
    </xf>
    <xf numFmtId="0" fontId="0" fillId="2" borderId="45" xfId="0" applyFill="1" applyBorder="1" applyProtection="1">
      <protection locked="0"/>
    </xf>
    <xf numFmtId="0" fontId="0" fillId="2" borderId="41" xfId="0" applyFill="1" applyBorder="1" applyAlignment="1" applyProtection="1">
      <alignment horizontal="left"/>
      <protection locked="0"/>
    </xf>
    <xf numFmtId="0" fontId="7" fillId="5" borderId="13" xfId="0" applyFont="1" applyFill="1" applyBorder="1" applyAlignment="1">
      <alignment vertical="center"/>
    </xf>
    <xf numFmtId="0" fontId="0" fillId="5" borderId="5" xfId="0" applyFill="1" applyBorder="1" applyAlignment="1">
      <alignment horizontal="right"/>
    </xf>
    <xf numFmtId="0" fontId="0" fillId="2" borderId="46" xfId="0" applyFill="1" applyBorder="1" applyProtection="1">
      <protection locked="0"/>
    </xf>
    <xf numFmtId="0" fontId="0" fillId="0" borderId="45" xfId="0" applyBorder="1" applyProtection="1">
      <protection locked="0"/>
    </xf>
    <xf numFmtId="0" fontId="0" fillId="0" borderId="0" xfId="0" applyProtection="1">
      <protection locked="0"/>
    </xf>
    <xf numFmtId="0" fontId="0" fillId="0" borderId="44" xfId="0" applyBorder="1" applyProtection="1">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1" fillId="5" borderId="5" xfId="0" applyFont="1" applyFill="1" applyBorder="1" applyAlignment="1">
      <alignment horizontal="right"/>
    </xf>
    <xf numFmtId="0" fontId="4" fillId="5" borderId="13" xfId="0" applyFont="1" applyFill="1" applyBorder="1" applyAlignment="1">
      <alignment horizontal="center"/>
    </xf>
    <xf numFmtId="0" fontId="0" fillId="0" borderId="6" xfId="0"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0" fillId="5" borderId="0" xfId="0" applyFill="1"/>
    <xf numFmtId="0" fontId="0" fillId="5" borderId="0" xfId="0" applyFill="1" applyAlignment="1">
      <alignment horizontal="right"/>
    </xf>
    <xf numFmtId="0" fontId="0" fillId="2" borderId="0" xfId="0" applyFill="1" applyAlignment="1">
      <alignment horizontal="center"/>
    </xf>
    <xf numFmtId="0" fontId="5" fillId="5" borderId="0" xfId="0" applyFont="1" applyFill="1" applyAlignment="1">
      <alignment horizontal="left"/>
    </xf>
    <xf numFmtId="0" fontId="0" fillId="5" borderId="9" xfId="0" applyFill="1" applyBorder="1"/>
    <xf numFmtId="0" fontId="30" fillId="0" borderId="0" xfId="0" applyFont="1"/>
    <xf numFmtId="2" fontId="31" fillId="0" borderId="0" xfId="0" applyNumberFormat="1" applyFont="1"/>
    <xf numFmtId="165" fontId="31" fillId="0" borderId="0" xfId="0" applyNumberFormat="1" applyFont="1"/>
    <xf numFmtId="2" fontId="0" fillId="0" borderId="0" xfId="0" applyNumberFormat="1"/>
    <xf numFmtId="0" fontId="32" fillId="0" borderId="0" xfId="0" applyFont="1"/>
    <xf numFmtId="166" fontId="31" fillId="0" borderId="0" xfId="0" applyNumberFormat="1" applyFont="1"/>
    <xf numFmtId="0" fontId="7" fillId="0" borderId="0" xfId="0" applyFont="1" applyAlignment="1">
      <alignment horizontal="center" wrapText="1"/>
    </xf>
    <xf numFmtId="2" fontId="7" fillId="0" borderId="0" xfId="0" applyNumberFormat="1" applyFont="1" applyAlignment="1">
      <alignment horizontal="center" wrapText="1"/>
    </xf>
    <xf numFmtId="165" fontId="7" fillId="0" borderId="0" xfId="0" applyNumberFormat="1" applyFont="1" applyAlignment="1">
      <alignment horizontal="center" wrapText="1"/>
    </xf>
    <xf numFmtId="0" fontId="7" fillId="0" borderId="0" xfId="0" applyFont="1" applyAlignment="1">
      <alignment wrapText="1"/>
    </xf>
    <xf numFmtId="2" fontId="7" fillId="0" borderId="0" xfId="0" applyNumberFormat="1" applyFont="1" applyAlignment="1">
      <alignment wrapText="1"/>
    </xf>
    <xf numFmtId="165" fontId="7" fillId="0" borderId="0" xfId="0" applyNumberFormat="1" applyFont="1" applyAlignment="1">
      <alignment wrapText="1"/>
    </xf>
    <xf numFmtId="0" fontId="4" fillId="5" borderId="48" xfId="0" applyFont="1" applyFill="1" applyBorder="1" applyAlignment="1">
      <alignment horizontal="center"/>
    </xf>
    <xf numFmtId="0" fontId="4" fillId="5" borderId="4" xfId="0" applyFont="1" applyFill="1" applyBorder="1" applyAlignment="1">
      <alignment horizontal="center"/>
    </xf>
    <xf numFmtId="0" fontId="0" fillId="5" borderId="37" xfId="0" applyFill="1" applyBorder="1"/>
    <xf numFmtId="164" fontId="0" fillId="2" borderId="39" xfId="0" applyNumberFormat="1" applyFill="1" applyBorder="1" applyAlignment="1" applyProtection="1">
      <alignment horizontal="left"/>
      <protection locked="0"/>
    </xf>
    <xf numFmtId="0" fontId="0" fillId="2" borderId="7" xfId="0" applyFill="1" applyBorder="1" applyProtection="1">
      <protection locked="0"/>
    </xf>
    <xf numFmtId="0" fontId="7" fillId="5" borderId="7" xfId="0" applyFont="1" applyFill="1" applyBorder="1" applyAlignment="1">
      <alignment vertical="center"/>
    </xf>
    <xf numFmtId="0" fontId="0" fillId="5" borderId="4" xfId="0" applyFill="1" applyBorder="1"/>
    <xf numFmtId="0" fontId="0" fillId="2" borderId="9" xfId="0" applyFill="1" applyBorder="1" applyProtection="1">
      <protection locked="0"/>
    </xf>
    <xf numFmtId="0" fontId="0" fillId="2" borderId="12"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11" xfId="0" applyFill="1" applyBorder="1" applyProtection="1">
      <protection locked="0"/>
    </xf>
    <xf numFmtId="0" fontId="0" fillId="5" borderId="8" xfId="0" applyFill="1" applyBorder="1"/>
    <xf numFmtId="0" fontId="0" fillId="2" borderId="20" xfId="0" applyFill="1" applyBorder="1" applyAlignment="1" applyProtection="1">
      <alignment horizontal="center"/>
      <protection locked="0"/>
    </xf>
    <xf numFmtId="0" fontId="4" fillId="5" borderId="31" xfId="0" applyFont="1" applyFill="1" applyBorder="1" applyAlignment="1">
      <alignment horizontal="center" wrapText="1"/>
    </xf>
    <xf numFmtId="0" fontId="0" fillId="2" borderId="0" xfId="0" applyFill="1" applyProtection="1">
      <protection locked="0"/>
    </xf>
    <xf numFmtId="0" fontId="5" fillId="5" borderId="36" xfId="0" applyFont="1" applyFill="1" applyBorder="1"/>
    <xf numFmtId="0" fontId="4" fillId="5" borderId="50" xfId="0" applyFont="1" applyFill="1" applyBorder="1" applyAlignment="1">
      <alignment horizontal="center"/>
    </xf>
    <xf numFmtId="0" fontId="4" fillId="5" borderId="4" xfId="0" applyFont="1" applyFill="1" applyBorder="1"/>
    <xf numFmtId="0" fontId="6" fillId="5" borderId="8" xfId="0" applyFont="1" applyFill="1" applyBorder="1" applyAlignment="1">
      <alignment horizontal="center" wrapText="1"/>
    </xf>
    <xf numFmtId="0" fontId="5" fillId="2" borderId="12" xfId="0" applyFont="1" applyFill="1" applyBorder="1" applyAlignment="1">
      <alignment horizontal="center"/>
    </xf>
    <xf numFmtId="0" fontId="4" fillId="5" borderId="29" xfId="0" applyFont="1" applyFill="1" applyBorder="1" applyAlignment="1">
      <alignment horizontal="center" wrapText="1"/>
    </xf>
    <xf numFmtId="0" fontId="8" fillId="5" borderId="43" xfId="0" applyFont="1" applyFill="1" applyBorder="1" applyAlignment="1">
      <alignment vertical="center"/>
    </xf>
    <xf numFmtId="0" fontId="5" fillId="5" borderId="15" xfId="0" applyFont="1" applyFill="1" applyBorder="1" applyAlignment="1">
      <alignment horizontal="center"/>
    </xf>
    <xf numFmtId="0" fontId="5" fillId="5" borderId="23" xfId="0" applyFont="1" applyFill="1" applyBorder="1" applyAlignment="1">
      <alignment horizontal="center"/>
    </xf>
    <xf numFmtId="0" fontId="0" fillId="0" borderId="0" xfId="0" applyAlignment="1">
      <alignment horizontal="left"/>
    </xf>
    <xf numFmtId="0" fontId="4" fillId="5" borderId="30" xfId="0" applyFont="1" applyFill="1" applyBorder="1" applyAlignment="1">
      <alignment horizontal="center"/>
    </xf>
    <xf numFmtId="0" fontId="0" fillId="0" borderId="21" xfId="0" applyBorder="1"/>
    <xf numFmtId="0" fontId="5" fillId="2" borderId="0" xfId="0" applyFont="1" applyFill="1" applyAlignment="1" applyProtection="1">
      <alignment horizontal="center"/>
      <protection locked="0"/>
    </xf>
    <xf numFmtId="0" fontId="4" fillId="5" borderId="30" xfId="0" applyFont="1" applyFill="1" applyBorder="1" applyAlignment="1">
      <alignment horizontal="center" wrapText="1"/>
    </xf>
    <xf numFmtId="0" fontId="0" fillId="0" borderId="52" xfId="0" applyBorder="1"/>
    <xf numFmtId="0" fontId="0" fillId="2" borderId="0" xfId="0" applyFill="1" applyAlignment="1">
      <alignment horizontal="left"/>
    </xf>
    <xf numFmtId="0" fontId="4" fillId="5" borderId="0" xfId="0" applyFont="1" applyFill="1" applyAlignment="1">
      <alignment horizontal="center"/>
    </xf>
    <xf numFmtId="0" fontId="5" fillId="2" borderId="5" xfId="0" applyFont="1" applyFill="1" applyBorder="1" applyAlignment="1" applyProtection="1">
      <alignment horizontal="center"/>
      <protection locked="0"/>
    </xf>
    <xf numFmtId="0" fontId="0" fillId="0" borderId="35" xfId="0" applyBorder="1"/>
    <xf numFmtId="0" fontId="5" fillId="5" borderId="49" xfId="0" applyFont="1" applyFill="1" applyBorder="1" applyAlignment="1">
      <alignment horizontal="center"/>
    </xf>
    <xf numFmtId="0" fontId="5" fillId="0" borderId="12" xfId="0" applyFont="1" applyBorder="1" applyAlignment="1" applyProtection="1">
      <alignment horizontal="center"/>
      <protection locked="0"/>
    </xf>
    <xf numFmtId="0" fontId="0" fillId="2" borderId="19" xfId="0" applyFill="1" applyBorder="1"/>
    <xf numFmtId="0" fontId="5" fillId="5" borderId="16" xfId="0" applyFont="1" applyFill="1" applyBorder="1" applyAlignment="1">
      <alignment horizontal="center"/>
    </xf>
    <xf numFmtId="0" fontId="4" fillId="5" borderId="53" xfId="0" applyFont="1" applyFill="1" applyBorder="1" applyAlignment="1">
      <alignment horizontal="center"/>
    </xf>
    <xf numFmtId="0" fontId="5" fillId="5" borderId="48" xfId="0" applyFont="1" applyFill="1" applyBorder="1" applyAlignment="1">
      <alignment horizontal="center"/>
    </xf>
    <xf numFmtId="0" fontId="0" fillId="5" borderId="50" xfId="0" applyFill="1" applyBorder="1"/>
    <xf numFmtId="0" fontId="1" fillId="5" borderId="47" xfId="0" applyFont="1" applyFill="1" applyBorder="1"/>
    <xf numFmtId="0" fontId="5" fillId="5" borderId="35" xfId="0" applyFont="1" applyFill="1" applyBorder="1"/>
    <xf numFmtId="0" fontId="4" fillId="5" borderId="5" xfId="0" applyFont="1" applyFill="1" applyBorder="1"/>
    <xf numFmtId="0" fontId="5" fillId="2" borderId="20" xfId="0" applyFont="1" applyFill="1" applyBorder="1" applyAlignment="1" applyProtection="1">
      <alignment horizontal="center"/>
      <protection locked="0"/>
    </xf>
    <xf numFmtId="0" fontId="5" fillId="2" borderId="25" xfId="0" applyFont="1" applyFill="1" applyBorder="1" applyAlignment="1" applyProtection="1">
      <alignment horizontal="center"/>
      <protection locked="0"/>
    </xf>
    <xf numFmtId="0" fontId="0" fillId="2" borderId="25" xfId="0" applyFill="1" applyBorder="1" applyAlignment="1" applyProtection="1">
      <alignment horizontal="center"/>
      <protection locked="0"/>
    </xf>
    <xf numFmtId="0" fontId="1" fillId="5" borderId="0" xfId="0" applyFont="1" applyFill="1" applyAlignment="1">
      <alignment horizontal="right"/>
    </xf>
    <xf numFmtId="0" fontId="5" fillId="2" borderId="4" xfId="0" applyFont="1" applyFill="1" applyBorder="1" applyProtection="1">
      <protection locked="0"/>
    </xf>
    <xf numFmtId="0" fontId="5" fillId="2" borderId="0" xfId="0" applyFont="1" applyFill="1" applyProtection="1">
      <protection locked="0"/>
    </xf>
    <xf numFmtId="0" fontId="0" fillId="0" borderId="9" xfId="0" applyBorder="1" applyProtection="1">
      <protection locked="0"/>
    </xf>
    <xf numFmtId="0" fontId="5" fillId="2" borderId="5" xfId="0" applyFont="1" applyFill="1" applyBorder="1" applyProtection="1">
      <protection locked="0"/>
    </xf>
    <xf numFmtId="0" fontId="0" fillId="2" borderId="12" xfId="0" applyFill="1" applyBorder="1" applyProtection="1">
      <protection locked="0"/>
    </xf>
    <xf numFmtId="0" fontId="0" fillId="0" borderId="7" xfId="0" applyBorder="1" applyProtection="1">
      <protection locked="0"/>
    </xf>
    <xf numFmtId="0" fontId="0" fillId="0" borderId="4" xfId="0" applyBorder="1" applyProtection="1">
      <protection locked="0"/>
    </xf>
    <xf numFmtId="0" fontId="0" fillId="0" borderId="8"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5" xfId="0" applyBorder="1" applyProtection="1">
      <protection locked="0"/>
    </xf>
    <xf numFmtId="0" fontId="0" fillId="0" borderId="12" xfId="0" applyBorder="1" applyProtection="1">
      <protection locked="0"/>
    </xf>
    <xf numFmtId="0" fontId="0" fillId="2" borderId="18" xfId="0" applyFill="1" applyBorder="1"/>
    <xf numFmtId="1" fontId="5" fillId="2" borderId="1" xfId="0" applyNumberFormat="1" applyFont="1" applyFill="1" applyBorder="1" applyAlignment="1" applyProtection="1">
      <alignment horizontal="center"/>
      <protection locked="0"/>
    </xf>
    <xf numFmtId="0" fontId="5" fillId="5" borderId="54" xfId="0" applyFont="1" applyFill="1" applyBorder="1" applyAlignment="1">
      <alignment horizontal="center"/>
    </xf>
    <xf numFmtId="0" fontId="5" fillId="0" borderId="1" xfId="0" applyFont="1" applyBorder="1" applyAlignment="1" applyProtection="1">
      <alignment horizontal="center"/>
      <protection locked="0"/>
    </xf>
    <xf numFmtId="0" fontId="5" fillId="5" borderId="17" xfId="0" applyFont="1" applyFill="1" applyBorder="1" applyAlignment="1">
      <alignment horizontal="center"/>
    </xf>
    <xf numFmtId="0" fontId="11" fillId="0" borderId="1" xfId="0" applyFont="1" applyBorder="1" applyAlignment="1">
      <alignment horizontal="center" wrapText="1"/>
    </xf>
    <xf numFmtId="0" fontId="5" fillId="0" borderId="17" xfId="0" applyFont="1" applyBorder="1" applyAlignment="1" applyProtection="1">
      <alignment horizontal="center"/>
      <protection locked="0"/>
    </xf>
    <xf numFmtId="0" fontId="0" fillId="2" borderId="37" xfId="0" applyFill="1" applyBorder="1" applyAlignment="1">
      <alignment horizontal="center"/>
    </xf>
    <xf numFmtId="0" fontId="0" fillId="0" borderId="37" xfId="0" applyBorder="1" applyAlignment="1">
      <alignment horizontal="center"/>
    </xf>
    <xf numFmtId="0" fontId="5" fillId="2" borderId="4" xfId="0" applyFont="1" applyFill="1" applyBorder="1" applyAlignment="1">
      <alignment horizontal="center"/>
    </xf>
    <xf numFmtId="0" fontId="0" fillId="8" borderId="9" xfId="0" applyFill="1" applyBorder="1" applyAlignment="1">
      <alignment horizontal="left"/>
    </xf>
    <xf numFmtId="0" fontId="0" fillId="8" borderId="0" xfId="0" applyFill="1"/>
    <xf numFmtId="0" fontId="0" fillId="8" borderId="0" xfId="0" applyFill="1" applyAlignment="1">
      <alignment horizontal="center"/>
    </xf>
    <xf numFmtId="0" fontId="0" fillId="8" borderId="10" xfId="0" applyFill="1" applyBorder="1"/>
    <xf numFmtId="0" fontId="0" fillId="2" borderId="28" xfId="0" applyFill="1" applyBorder="1" applyAlignment="1" applyProtection="1">
      <alignment horizontal="center"/>
      <protection locked="0"/>
    </xf>
    <xf numFmtId="0" fontId="0" fillId="2" borderId="0" xfId="0" applyFill="1" applyBorder="1" applyAlignment="1">
      <alignment horizontal="center"/>
    </xf>
    <xf numFmtId="0" fontId="0" fillId="2" borderId="0" xfId="0" applyFill="1" applyBorder="1"/>
    <xf numFmtId="0" fontId="0" fillId="0" borderId="0" xfId="0" applyBorder="1" applyAlignment="1" applyProtection="1">
      <alignment horizontal="center"/>
      <protection locked="0"/>
    </xf>
    <xf numFmtId="0" fontId="33" fillId="5" borderId="7"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9"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10" xfId="0" applyFont="1" applyFill="1" applyBorder="1" applyAlignment="1">
      <alignment horizontal="left" vertical="top" wrapText="1"/>
    </xf>
    <xf numFmtId="0" fontId="33" fillId="5" borderId="11" xfId="0" applyFont="1" applyFill="1" applyBorder="1" applyAlignment="1">
      <alignment horizontal="left" vertical="top" wrapText="1"/>
    </xf>
    <xf numFmtId="0" fontId="33" fillId="5" borderId="5" xfId="0" applyFont="1" applyFill="1" applyBorder="1" applyAlignment="1">
      <alignment horizontal="left" vertical="top" wrapText="1"/>
    </xf>
    <xf numFmtId="0" fontId="33" fillId="5" borderId="12" xfId="0" applyFont="1" applyFill="1" applyBorder="1" applyAlignment="1">
      <alignment horizontal="left" vertical="top" wrapText="1"/>
    </xf>
    <xf numFmtId="0" fontId="5" fillId="2" borderId="18"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1" fillId="5" borderId="5" xfId="0" applyFont="1" applyFill="1" applyBorder="1" applyAlignment="1">
      <alignment horizontal="right"/>
    </xf>
    <xf numFmtId="0" fontId="0" fillId="2" borderId="20"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8" fillId="5" borderId="1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4" xfId="0" applyFont="1" applyFill="1" applyBorder="1" applyAlignment="1">
      <alignment horizontal="center" vertical="center"/>
    </xf>
    <xf numFmtId="0" fontId="4" fillId="5" borderId="20" xfId="0" applyFont="1" applyFill="1" applyBorder="1" applyAlignment="1">
      <alignment horizontal="left"/>
    </xf>
    <xf numFmtId="0" fontId="4" fillId="5" borderId="6" xfId="0" applyFont="1" applyFill="1" applyBorder="1" applyAlignment="1">
      <alignment horizontal="left"/>
    </xf>
    <xf numFmtId="0" fontId="4" fillId="5" borderId="16" xfId="0" applyFont="1" applyFill="1" applyBorder="1" applyAlignment="1">
      <alignment horizontal="left"/>
    </xf>
    <xf numFmtId="0" fontId="15" fillId="4" borderId="7" xfId="0" applyFont="1" applyFill="1" applyBorder="1" applyAlignment="1">
      <alignment horizontal="center" wrapText="1"/>
    </xf>
    <xf numFmtId="0" fontId="15" fillId="4" borderId="4" xfId="0" applyFont="1" applyFill="1" applyBorder="1" applyAlignment="1">
      <alignment horizontal="center"/>
    </xf>
    <xf numFmtId="0" fontId="15" fillId="4" borderId="8" xfId="0" applyFont="1" applyFill="1" applyBorder="1" applyAlignment="1">
      <alignment horizontal="center"/>
    </xf>
    <xf numFmtId="0" fontId="5" fillId="2" borderId="30" xfId="0" applyFont="1" applyFill="1" applyBorder="1" applyAlignment="1">
      <alignment horizontal="center"/>
    </xf>
    <xf numFmtId="0" fontId="5" fillId="2" borderId="3" xfId="0" applyFont="1" applyFill="1" applyBorder="1" applyAlignment="1">
      <alignment horizontal="center"/>
    </xf>
    <xf numFmtId="0" fontId="5" fillId="2" borderId="29" xfId="0" applyFont="1" applyFill="1" applyBorder="1" applyAlignment="1">
      <alignment horizontal="center"/>
    </xf>
    <xf numFmtId="0" fontId="15" fillId="4" borderId="13"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protection locked="0"/>
    </xf>
    <xf numFmtId="0" fontId="15" fillId="4" borderId="14" xfId="0" applyFont="1" applyFill="1" applyBorder="1" applyAlignment="1" applyProtection="1">
      <alignment horizontal="center" vertical="center"/>
      <protection locked="0"/>
    </xf>
    <xf numFmtId="0" fontId="5" fillId="5" borderId="19" xfId="0" applyFont="1" applyFill="1" applyBorder="1" applyAlignment="1">
      <alignment horizontal="left" vertical="center"/>
    </xf>
    <xf numFmtId="0" fontId="5" fillId="5" borderId="24" xfId="0" applyFont="1" applyFill="1" applyBorder="1" applyAlignment="1">
      <alignment horizontal="left" vertical="center"/>
    </xf>
    <xf numFmtId="0" fontId="3" fillId="2" borderId="4" xfId="0" applyFont="1" applyFill="1" applyBorder="1" applyAlignment="1">
      <alignment horizontal="center"/>
    </xf>
    <xf numFmtId="0" fontId="3" fillId="2" borderId="8" xfId="0" applyFont="1" applyFill="1" applyBorder="1" applyAlignment="1">
      <alignment horizontal="center"/>
    </xf>
    <xf numFmtId="0" fontId="25" fillId="2" borderId="5" xfId="1" applyFont="1" applyFill="1" applyBorder="1" applyAlignment="1">
      <alignment horizontal="center"/>
    </xf>
    <xf numFmtId="0" fontId="12" fillId="2" borderId="5" xfId="0" applyFont="1" applyFill="1" applyBorder="1" applyAlignment="1">
      <alignment horizontal="center"/>
    </xf>
    <xf numFmtId="0" fontId="12" fillId="2" borderId="12"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5" fillId="2" borderId="6"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15" fillId="4" borderId="13" xfId="0" applyFont="1" applyFill="1" applyBorder="1" applyAlignment="1">
      <alignment horizontal="center" wrapText="1"/>
    </xf>
    <xf numFmtId="0" fontId="16" fillId="4" borderId="3" xfId="0" applyFont="1" applyFill="1" applyBorder="1" applyAlignment="1">
      <alignment horizontal="center"/>
    </xf>
    <xf numFmtId="0" fontId="16" fillId="4" borderId="0" xfId="0" applyFont="1" applyFill="1" applyAlignment="1">
      <alignment horizontal="center"/>
    </xf>
    <xf numFmtId="0" fontId="16" fillId="4" borderId="10" xfId="0" applyFont="1" applyFill="1" applyBorder="1" applyAlignment="1">
      <alignment horizontal="center"/>
    </xf>
    <xf numFmtId="0" fontId="4" fillId="5" borderId="19" xfId="0" applyFont="1" applyFill="1" applyBorder="1" applyAlignment="1">
      <alignment horizontal="left"/>
    </xf>
    <xf numFmtId="0" fontId="4" fillId="5" borderId="2" xfId="0" applyFont="1" applyFill="1" applyBorder="1" applyAlignment="1">
      <alignment horizontal="left"/>
    </xf>
    <xf numFmtId="0" fontId="4" fillId="5" borderId="24" xfId="0" applyFont="1" applyFill="1" applyBorder="1" applyAlignment="1">
      <alignment horizontal="left"/>
    </xf>
    <xf numFmtId="0" fontId="5" fillId="5" borderId="2" xfId="0" applyFont="1" applyFill="1" applyBorder="1" applyAlignment="1">
      <alignment horizontal="left" vertical="center"/>
    </xf>
    <xf numFmtId="0" fontId="4" fillId="5" borderId="25" xfId="0" applyFont="1" applyFill="1" applyBorder="1" applyAlignment="1">
      <alignment horizontal="left"/>
    </xf>
    <xf numFmtId="0" fontId="4" fillId="5" borderId="28" xfId="0" applyFont="1" applyFill="1" applyBorder="1" applyAlignment="1">
      <alignment horizontal="left"/>
    </xf>
    <xf numFmtId="0" fontId="17" fillId="4" borderId="7"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0" xfId="0" applyFont="1" applyFill="1" applyBorder="1" applyAlignment="1">
      <alignment horizontal="center" vertical="center" wrapText="1"/>
    </xf>
    <xf numFmtId="0" fontId="4" fillId="5" borderId="13" xfId="0" applyFont="1" applyFill="1" applyBorder="1" applyAlignment="1">
      <alignment horizontal="left"/>
    </xf>
    <xf numFmtId="0" fontId="4" fillId="5" borderId="14" xfId="0" applyFont="1" applyFill="1" applyBorder="1" applyAlignment="1">
      <alignment horizontal="left"/>
    </xf>
    <xf numFmtId="0" fontId="4" fillId="5" borderId="13" xfId="0" applyFont="1" applyFill="1" applyBorder="1" applyAlignment="1">
      <alignment horizontal="center"/>
    </xf>
    <xf numFmtId="0" fontId="4" fillId="5" borderId="3" xfId="0" applyFont="1" applyFill="1" applyBorder="1" applyAlignment="1">
      <alignment horizontal="center"/>
    </xf>
    <xf numFmtId="0" fontId="4" fillId="5" borderId="3" xfId="0" applyFont="1" applyFill="1" applyBorder="1" applyAlignment="1">
      <alignment horizontal="left"/>
    </xf>
    <xf numFmtId="0" fontId="4" fillId="5" borderId="26" xfId="0" applyFont="1" applyFill="1" applyBorder="1" applyAlignment="1">
      <alignment horizontal="left"/>
    </xf>
    <xf numFmtId="0" fontId="5" fillId="5" borderId="18" xfId="0" applyFont="1" applyFill="1" applyBorder="1" applyAlignment="1">
      <alignment horizontal="left"/>
    </xf>
    <xf numFmtId="0" fontId="5" fillId="5" borderId="17" xfId="0" applyFont="1" applyFill="1" applyBorder="1" applyAlignment="1">
      <alignment horizontal="left"/>
    </xf>
    <xf numFmtId="0" fontId="16" fillId="4" borderId="4" xfId="0" applyFont="1" applyFill="1" applyBorder="1" applyAlignment="1">
      <alignment horizontal="center"/>
    </xf>
    <xf numFmtId="0" fontId="16" fillId="4" borderId="8" xfId="0" applyFont="1" applyFill="1" applyBorder="1" applyAlignment="1">
      <alignment horizontal="center"/>
    </xf>
    <xf numFmtId="0" fontId="0" fillId="2" borderId="0" xfId="0" applyFill="1" applyAlignment="1">
      <alignment horizontal="center" vertical="center" wrapText="1"/>
    </xf>
    <xf numFmtId="0" fontId="13" fillId="6" borderId="13"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14" xfId="0" applyFont="1" applyFill="1" applyBorder="1" applyAlignment="1" applyProtection="1">
      <alignment horizontal="center" vertical="center" wrapText="1"/>
      <protection locked="0"/>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5" fillId="0" borderId="32"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5" borderId="11" xfId="0" applyFont="1" applyFill="1" applyBorder="1" applyAlignment="1">
      <alignment horizontal="center"/>
    </xf>
    <xf numFmtId="0" fontId="4" fillId="5" borderId="14" xfId="0" applyFont="1" applyFill="1" applyBorder="1" applyAlignment="1">
      <alignment horizontal="center"/>
    </xf>
    <xf numFmtId="0" fontId="4" fillId="5" borderId="5" xfId="0" applyFont="1" applyFill="1" applyBorder="1" applyAlignment="1">
      <alignment horizontal="center"/>
    </xf>
    <xf numFmtId="0" fontId="10" fillId="4" borderId="11" xfId="1" applyFill="1" applyBorder="1" applyAlignment="1" applyProtection="1">
      <alignment horizontal="center" vertical="center" wrapText="1"/>
      <protection locked="0"/>
    </xf>
    <xf numFmtId="0" fontId="18" fillId="4" borderId="5" xfId="0" applyFont="1" applyFill="1" applyBorder="1" applyAlignment="1" applyProtection="1">
      <alignment horizontal="center" vertical="center" wrapText="1"/>
      <protection locked="0"/>
    </xf>
    <xf numFmtId="0" fontId="18" fillId="4" borderId="12" xfId="0" applyFont="1" applyFill="1" applyBorder="1" applyAlignment="1" applyProtection="1">
      <alignment horizontal="center" vertical="center" wrapText="1"/>
      <protection locked="0"/>
    </xf>
    <xf numFmtId="0" fontId="21" fillId="5" borderId="36" xfId="0" applyFont="1" applyFill="1" applyBorder="1" applyAlignment="1">
      <alignment horizontal="center"/>
    </xf>
    <xf numFmtId="0" fontId="21" fillId="5" borderId="5" xfId="0" applyFont="1" applyFill="1" applyBorder="1" applyAlignment="1">
      <alignment horizontal="center"/>
    </xf>
    <xf numFmtId="0" fontId="21" fillId="5" borderId="35" xfId="0" applyFont="1" applyFill="1" applyBorder="1" applyAlignment="1">
      <alignment horizontal="center"/>
    </xf>
    <xf numFmtId="0" fontId="5" fillId="5" borderId="36" xfId="0" applyFont="1" applyFill="1" applyBorder="1" applyAlignment="1">
      <alignment horizontal="center"/>
    </xf>
    <xf numFmtId="0" fontId="5" fillId="5" borderId="5" xfId="0" applyFont="1" applyFill="1" applyBorder="1" applyAlignment="1">
      <alignment horizontal="center"/>
    </xf>
    <xf numFmtId="0" fontId="5" fillId="5" borderId="12" xfId="0" applyFont="1" applyFill="1" applyBorder="1" applyAlignment="1">
      <alignment horizontal="center"/>
    </xf>
    <xf numFmtId="0" fontId="0" fillId="0" borderId="2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1" xfId="0" applyBorder="1" applyAlignment="1" applyProtection="1">
      <alignment horizontal="center"/>
      <protection locked="0"/>
    </xf>
    <xf numFmtId="0" fontId="5" fillId="2" borderId="22"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5" fillId="5" borderId="18" xfId="0" applyFont="1" applyFill="1" applyBorder="1" applyAlignment="1">
      <alignment horizontal="left" vertical="center"/>
    </xf>
    <xf numFmtId="0" fontId="5" fillId="5" borderId="1" xfId="0" applyFont="1" applyFill="1" applyBorder="1" applyAlignment="1">
      <alignment horizontal="left" vertical="center"/>
    </xf>
    <xf numFmtId="0" fontId="5" fillId="5" borderId="17" xfId="0" applyFont="1" applyFill="1" applyBorder="1" applyAlignment="1">
      <alignment horizontal="left" vertical="center"/>
    </xf>
    <xf numFmtId="0" fontId="5" fillId="2" borderId="32" xfId="0" applyFont="1" applyFill="1" applyBorder="1" applyAlignment="1" applyProtection="1">
      <alignment horizontal="center"/>
      <protection locked="0"/>
    </xf>
    <xf numFmtId="0" fontId="5" fillId="2" borderId="26" xfId="0" applyFont="1" applyFill="1" applyBorder="1" applyAlignment="1" applyProtection="1">
      <alignment horizontal="center"/>
      <protection locked="0"/>
    </xf>
    <xf numFmtId="0" fontId="5" fillId="2" borderId="27" xfId="0" applyFont="1" applyFill="1" applyBorder="1" applyAlignment="1" applyProtection="1">
      <alignment horizontal="center"/>
      <protection locked="0"/>
    </xf>
    <xf numFmtId="0" fontId="4" fillId="2" borderId="32" xfId="0" applyFont="1" applyFill="1" applyBorder="1" applyAlignment="1" applyProtection="1">
      <alignment horizontal="center"/>
      <protection locked="0"/>
    </xf>
    <xf numFmtId="0" fontId="4" fillId="2" borderId="26"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5" borderId="13" xfId="0" applyFont="1" applyFill="1" applyBorder="1" applyAlignment="1">
      <alignment horizontal="left" vertical="center"/>
    </xf>
    <xf numFmtId="0" fontId="4" fillId="5" borderId="14" xfId="0" applyFont="1" applyFill="1" applyBorder="1" applyAlignment="1">
      <alignment horizontal="left" vertical="center"/>
    </xf>
    <xf numFmtId="0" fontId="4" fillId="5" borderId="3" xfId="0" applyFont="1" applyFill="1" applyBorder="1" applyAlignment="1">
      <alignment horizontal="left" vertical="center"/>
    </xf>
    <xf numFmtId="0" fontId="4" fillId="5" borderId="18" xfId="0" applyFont="1" applyFill="1" applyBorder="1" applyAlignment="1">
      <alignment horizontal="left"/>
    </xf>
    <xf numFmtId="0" fontId="4" fillId="5" borderId="17" xfId="0" applyFont="1" applyFill="1" applyBorder="1" applyAlignment="1">
      <alignment horizontal="left"/>
    </xf>
    <xf numFmtId="0" fontId="4" fillId="5" borderId="30" xfId="0" applyFont="1" applyFill="1" applyBorder="1" applyAlignment="1">
      <alignment horizontal="center" wrapText="1"/>
    </xf>
    <xf numFmtId="0" fontId="4" fillId="5" borderId="29" xfId="0" applyFont="1" applyFill="1" applyBorder="1" applyAlignment="1">
      <alignment horizontal="center" wrapText="1"/>
    </xf>
    <xf numFmtId="0" fontId="6" fillId="5" borderId="30" xfId="0" applyFont="1" applyFill="1" applyBorder="1" applyAlignment="1">
      <alignment horizontal="center" wrapText="1"/>
    </xf>
    <xf numFmtId="0" fontId="6" fillId="5" borderId="14" xfId="0" applyFont="1" applyFill="1" applyBorder="1" applyAlignment="1">
      <alignment horizontal="center" wrapText="1"/>
    </xf>
    <xf numFmtId="0" fontId="9" fillId="5" borderId="25" xfId="0" applyFont="1" applyFill="1" applyBorder="1" applyAlignment="1">
      <alignment horizontal="left" wrapText="1"/>
    </xf>
    <xf numFmtId="0" fontId="9" fillId="5" borderId="26" xfId="0" applyFont="1" applyFill="1" applyBorder="1" applyAlignment="1">
      <alignment horizontal="left"/>
    </xf>
    <xf numFmtId="0" fontId="9" fillId="5" borderId="28" xfId="0" applyFont="1" applyFill="1" applyBorder="1" applyAlignment="1">
      <alignment horizontal="left"/>
    </xf>
    <xf numFmtId="0" fontId="5" fillId="2" borderId="11"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23" fillId="4" borderId="7" xfId="0" applyFont="1" applyFill="1" applyBorder="1" applyAlignment="1">
      <alignment horizontal="left" wrapText="1"/>
    </xf>
    <xf numFmtId="0" fontId="23" fillId="4" borderId="4" xfId="0" applyFont="1" applyFill="1" applyBorder="1" applyAlignment="1">
      <alignment horizontal="left" wrapText="1"/>
    </xf>
    <xf numFmtId="0" fontId="23" fillId="4" borderId="8" xfId="0" applyFont="1" applyFill="1" applyBorder="1" applyAlignment="1">
      <alignment horizontal="left" wrapText="1"/>
    </xf>
    <xf numFmtId="0" fontId="19" fillId="2" borderId="7" xfId="0" applyFont="1" applyFill="1" applyBorder="1" applyAlignment="1" applyProtection="1">
      <alignment horizontal="center"/>
      <protection locked="0"/>
    </xf>
    <xf numFmtId="0" fontId="19" fillId="2" borderId="4" xfId="0" applyFont="1" applyFill="1" applyBorder="1" applyAlignment="1" applyProtection="1">
      <alignment horizontal="center"/>
      <protection locked="0"/>
    </xf>
    <xf numFmtId="0" fontId="19" fillId="2" borderId="8" xfId="0" applyFont="1" applyFill="1" applyBorder="1" applyAlignment="1" applyProtection="1">
      <alignment horizontal="center"/>
      <protection locked="0"/>
    </xf>
    <xf numFmtId="0" fontId="4" fillId="5" borderId="30" xfId="0" applyFont="1" applyFill="1" applyBorder="1" applyAlignment="1">
      <alignment horizontal="center"/>
    </xf>
    <xf numFmtId="0" fontId="4" fillId="5" borderId="29" xfId="0" applyFont="1" applyFill="1" applyBorder="1" applyAlignment="1">
      <alignment horizontal="center"/>
    </xf>
    <xf numFmtId="0" fontId="0" fillId="2" borderId="21" xfId="0" applyFill="1" applyBorder="1" applyAlignment="1" applyProtection="1">
      <alignment horizontal="center"/>
      <protection locked="0"/>
    </xf>
    <xf numFmtId="0" fontId="0" fillId="2" borderId="51" xfId="0" applyFill="1" applyBorder="1" applyAlignment="1" applyProtection="1">
      <alignment horizontal="center"/>
      <protection locked="0"/>
    </xf>
    <xf numFmtId="0" fontId="0" fillId="2" borderId="20"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16" xfId="0" applyFill="1" applyBorder="1" applyAlignment="1" applyProtection="1">
      <alignment horizontal="left"/>
      <protection locked="0"/>
    </xf>
    <xf numFmtId="0" fontId="4" fillId="5" borderId="25" xfId="0" applyFont="1" applyFill="1" applyBorder="1" applyAlignment="1">
      <alignment horizontal="center"/>
    </xf>
    <xf numFmtId="0" fontId="4" fillId="5" borderId="26" xfId="0" applyFont="1" applyFill="1" applyBorder="1" applyAlignment="1">
      <alignment horizontal="center"/>
    </xf>
    <xf numFmtId="0" fontId="4" fillId="5" borderId="28" xfId="0" applyFont="1" applyFill="1" applyBorder="1" applyAlignment="1">
      <alignment horizontal="center"/>
    </xf>
    <xf numFmtId="0" fontId="4" fillId="7" borderId="13" xfId="0" applyFont="1" applyFill="1" applyBorder="1" applyAlignment="1">
      <alignment horizontal="right"/>
    </xf>
    <xf numFmtId="0" fontId="4" fillId="7" borderId="3" xfId="0" applyFont="1" applyFill="1" applyBorder="1" applyAlignment="1">
      <alignment horizontal="right"/>
    </xf>
    <xf numFmtId="0" fontId="4" fillId="7" borderId="14" xfId="0" applyFont="1" applyFill="1" applyBorder="1" applyAlignment="1">
      <alignment horizontal="right"/>
    </xf>
    <xf numFmtId="0" fontId="4" fillId="7" borderId="3" xfId="0" applyFont="1" applyFill="1" applyBorder="1" applyAlignment="1">
      <alignment horizontal="center"/>
    </xf>
    <xf numFmtId="0" fontId="4" fillId="7" borderId="14" xfId="0" applyFont="1" applyFill="1" applyBorder="1" applyAlignment="1">
      <alignment horizontal="center"/>
    </xf>
    <xf numFmtId="0" fontId="5" fillId="5" borderId="19" xfId="0" applyFont="1" applyFill="1" applyBorder="1" applyAlignment="1">
      <alignment horizontal="left" vertical="center" wrapText="1"/>
    </xf>
    <xf numFmtId="0" fontId="7" fillId="5" borderId="13"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4" xfId="0" applyFont="1" applyFill="1" applyBorder="1" applyAlignment="1">
      <alignment horizontal="center" vertical="center"/>
    </xf>
    <xf numFmtId="0" fontId="8" fillId="5" borderId="18" xfId="0" applyFont="1" applyFill="1" applyBorder="1" applyAlignment="1">
      <alignment horizontal="center" wrapText="1"/>
    </xf>
    <xf numFmtId="0" fontId="8" fillId="5" borderId="1" xfId="0" applyFont="1" applyFill="1" applyBorder="1" applyAlignment="1">
      <alignment horizontal="center" wrapText="1"/>
    </xf>
    <xf numFmtId="0" fontId="8" fillId="5" borderId="17" xfId="0" applyFont="1" applyFill="1" applyBorder="1" applyAlignment="1">
      <alignment horizontal="center" wrapText="1"/>
    </xf>
    <xf numFmtId="0" fontId="10" fillId="3" borderId="13" xfId="1" applyFill="1" applyBorder="1" applyAlignment="1" applyProtection="1">
      <alignment horizontal="center"/>
      <protection locked="0"/>
    </xf>
    <xf numFmtId="0" fontId="10" fillId="3" borderId="3" xfId="1" applyFill="1" applyBorder="1" applyAlignment="1" applyProtection="1">
      <alignment horizontal="center"/>
      <protection locked="0"/>
    </xf>
    <xf numFmtId="0" fontId="10" fillId="3" borderId="14" xfId="1" applyFill="1" applyBorder="1" applyAlignment="1" applyProtection="1">
      <alignment horizontal="center"/>
      <protection locked="0"/>
    </xf>
    <xf numFmtId="0" fontId="1" fillId="5" borderId="0" xfId="0" applyFont="1" applyFill="1" applyAlignment="1">
      <alignment horizontal="right"/>
    </xf>
    <xf numFmtId="0" fontId="4" fillId="5" borderId="0" xfId="0" applyFont="1" applyFill="1" applyAlignment="1">
      <alignment horizontal="right"/>
    </xf>
    <xf numFmtId="0" fontId="4" fillId="5" borderId="4" xfId="0" applyFont="1" applyFill="1" applyBorder="1" applyAlignment="1">
      <alignment horizontal="right"/>
    </xf>
    <xf numFmtId="0" fontId="0" fillId="8" borderId="0" xfId="0" applyFill="1" applyAlignment="1">
      <alignment horizontal="left"/>
    </xf>
    <xf numFmtId="0" fontId="0" fillId="2" borderId="26"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0" fillId="2" borderId="25"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22" fillId="4" borderId="11" xfId="0" applyFont="1" applyFill="1" applyBorder="1" applyAlignment="1">
      <alignment horizontal="center" wrapText="1"/>
    </xf>
    <xf numFmtId="0" fontId="22" fillId="4" borderId="5" xfId="0" applyFont="1" applyFill="1" applyBorder="1" applyAlignment="1">
      <alignment horizontal="center" wrapText="1"/>
    </xf>
    <xf numFmtId="0" fontId="22" fillId="4" borderId="12" xfId="0" applyFont="1" applyFill="1" applyBorder="1" applyAlignment="1">
      <alignment horizontal="center" wrapText="1"/>
    </xf>
    <xf numFmtId="0" fontId="20" fillId="2" borderId="11"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0" fillId="2" borderId="19"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24" xfId="0" applyFill="1" applyBorder="1" applyAlignment="1" applyProtection="1">
      <alignment horizontal="left"/>
      <protection locked="0"/>
    </xf>
    <xf numFmtId="0" fontId="0" fillId="2" borderId="1" xfId="0" applyFill="1" applyBorder="1" applyAlignment="1" applyProtection="1">
      <alignment horizontal="left"/>
      <protection locked="0"/>
    </xf>
    <xf numFmtId="0" fontId="0" fillId="2" borderId="25" xfId="0" applyFill="1" applyBorder="1" applyAlignment="1" applyProtection="1">
      <alignment horizontal="center"/>
      <protection locked="0"/>
    </xf>
  </cellXfs>
  <cellStyles count="2">
    <cellStyle name="Hyperlink" xfId="1" builtinId="8"/>
    <cellStyle name="Normal" xfId="0" builtinId="0"/>
  </cellStyles>
  <dxfs count="26">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auto="1"/>
      </font>
      <fill>
        <patternFill>
          <bgColor theme="7" tint="0.39994506668294322"/>
        </patternFill>
      </fill>
    </dxf>
    <dxf>
      <fill>
        <patternFill>
          <bgColor rgb="FF92D050"/>
        </patternFill>
      </fill>
    </dxf>
    <dxf>
      <fill>
        <patternFill>
          <bgColor rgb="FFFF0000"/>
        </patternFill>
      </fill>
    </dxf>
    <dxf>
      <fill>
        <patternFill>
          <bgColor theme="7" tint="0.39994506668294322"/>
        </patternFill>
      </fill>
    </dxf>
    <dxf>
      <font>
        <color auto="1"/>
      </font>
      <fill>
        <patternFill>
          <bgColor rgb="FF92D050"/>
        </patternFill>
      </fill>
    </dxf>
    <dxf>
      <fill>
        <patternFill>
          <bgColor rgb="FFFF0000"/>
        </patternFill>
      </fill>
    </dxf>
    <dxf>
      <fill>
        <patternFill>
          <bgColor theme="7" tint="0.39994506668294322"/>
        </patternFill>
      </fill>
    </dxf>
    <dxf>
      <font>
        <color auto="1"/>
      </font>
      <fill>
        <patternFill>
          <bgColor rgb="FF92D050"/>
        </patternFill>
      </fill>
    </dxf>
    <dxf>
      <font>
        <color auto="1"/>
      </font>
      <fill>
        <patternFill>
          <bgColor rgb="FFFF0000"/>
        </patternFill>
      </fill>
    </dxf>
    <dxf>
      <font>
        <color theme="1"/>
      </font>
      <fill>
        <patternFill>
          <bgColor theme="7" tint="0.39994506668294322"/>
        </patternFill>
      </fill>
    </dxf>
    <dxf>
      <fill>
        <patternFill>
          <bgColor rgb="FF92D050"/>
        </patternFill>
      </fill>
    </dxf>
    <dxf>
      <font>
        <color auto="1"/>
      </font>
      <fill>
        <patternFill>
          <bgColor theme="7" tint="0.39994506668294322"/>
        </patternFill>
      </fill>
    </dxf>
    <dxf>
      <font>
        <color auto="1"/>
      </font>
      <fill>
        <patternFill>
          <bgColor rgb="FF92D050"/>
        </patternFill>
      </fill>
    </dxf>
    <dxf>
      <font>
        <color auto="1"/>
      </font>
      <fill>
        <patternFill>
          <bgColor rgb="FFFF0000"/>
        </patternFill>
      </fill>
    </dxf>
    <dxf>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CC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95249</xdr:rowOff>
    </xdr:from>
    <xdr:to>
      <xdr:col>3</xdr:col>
      <xdr:colOff>219075</xdr:colOff>
      <xdr:row>4</xdr:row>
      <xdr:rowOff>16265</xdr:rowOff>
    </xdr:to>
    <xdr:pic>
      <xdr:nvPicPr>
        <xdr:cNvPr id="2" name="Picture 1" descr="RU_SIG_RBSNNB_CMY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lum contrast="18000"/>
          <a:extLst>
            <a:ext uri="{28A0092B-C50C-407E-A947-70E740481C1C}">
              <a14:useLocalDpi xmlns:a14="http://schemas.microsoft.com/office/drawing/2010/main" val="0"/>
            </a:ext>
          </a:extLst>
        </a:blip>
        <a:srcRect/>
        <a:stretch>
          <a:fillRect/>
        </a:stretch>
      </xdr:blipFill>
      <xdr:spPr bwMode="auto">
        <a:xfrm>
          <a:off x="171450" y="95249"/>
          <a:ext cx="2047875" cy="863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bs.business.rutgers.edu/mba" TargetMode="External"/><Relationship Id="rId2" Type="http://schemas.openxmlformats.org/officeDocument/2006/relationships/hyperlink" Target="https://myrbs.business.rutgers.edu/mba/curriculum" TargetMode="External"/><Relationship Id="rId1" Type="http://schemas.openxmlformats.org/officeDocument/2006/relationships/hyperlink" Target="https://myrbs.business.rutgers.edu/sites/default/files/uploads/mba-students/mba-stem-curriculum.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89"/>
  <sheetViews>
    <sheetView showGridLines="0" tabSelected="1" zoomScaleNormal="100" workbookViewId="0">
      <pane ySplit="10" topLeftCell="A11" activePane="bottomLeft" state="frozen"/>
      <selection pane="bottomLeft" activeCell="U1" sqref="U1"/>
    </sheetView>
  </sheetViews>
  <sheetFormatPr defaultColWidth="8.81640625" defaultRowHeight="14.5" x14ac:dyDescent="0.35"/>
  <cols>
    <col min="1" max="1" width="11.7265625" customWidth="1"/>
    <col min="5" max="5" width="10.81640625" customWidth="1"/>
    <col min="6" max="6" width="5.26953125" customWidth="1"/>
    <col min="7" max="7" width="1.453125" customWidth="1"/>
    <col min="8" max="8" width="9.453125" customWidth="1"/>
    <col min="9" max="9" width="1" customWidth="1"/>
    <col min="10" max="10" width="4.1796875" customWidth="1"/>
    <col min="11" max="11" width="0.81640625" customWidth="1"/>
    <col min="12" max="12" width="7.81640625" customWidth="1"/>
    <col min="13" max="13" width="1.453125" customWidth="1"/>
    <col min="14" max="14" width="7.81640625" customWidth="1"/>
    <col min="15" max="15" width="3.1796875" bestFit="1" customWidth="1"/>
    <col min="16" max="16" width="11.1796875" customWidth="1"/>
    <col min="17" max="17" width="1.7265625" customWidth="1"/>
    <col min="18" max="18" width="9.81640625" customWidth="1"/>
    <col min="19" max="19" width="9" hidden="1" customWidth="1"/>
    <col min="20" max="20" width="66.1796875" style="131" hidden="1" customWidth="1"/>
  </cols>
  <sheetData>
    <row r="1" spans="1:26" ht="13.5" customHeight="1" x14ac:dyDescent="0.35">
      <c r="A1" s="50"/>
      <c r="B1" s="33"/>
      <c r="C1" s="33"/>
      <c r="D1" s="33"/>
      <c r="E1" s="222" t="s">
        <v>83</v>
      </c>
      <c r="F1" s="222"/>
      <c r="G1" s="222"/>
      <c r="H1" s="222"/>
      <c r="I1" s="222"/>
      <c r="J1" s="222"/>
      <c r="K1" s="222"/>
      <c r="L1" s="222"/>
      <c r="M1" s="222"/>
      <c r="N1" s="222"/>
      <c r="O1" s="222"/>
      <c r="P1" s="222"/>
      <c r="Q1" s="222"/>
      <c r="R1" s="223"/>
      <c r="U1" s="79"/>
      <c r="V1" s="79"/>
      <c r="W1" s="79"/>
      <c r="X1" s="79"/>
      <c r="Y1" s="79"/>
      <c r="Z1" s="79"/>
    </row>
    <row r="2" spans="1:26" ht="23.25" customHeight="1" x14ac:dyDescent="0.35">
      <c r="A2" s="43"/>
      <c r="B2" s="1"/>
      <c r="C2" s="1"/>
      <c r="D2" s="1"/>
      <c r="E2" s="227" t="s">
        <v>144</v>
      </c>
      <c r="F2" s="258"/>
      <c r="G2" s="258"/>
      <c r="H2" s="258"/>
      <c r="I2" s="258"/>
      <c r="J2" s="258"/>
      <c r="K2" s="258"/>
      <c r="L2" s="227" t="s">
        <v>145</v>
      </c>
      <c r="M2" s="227"/>
      <c r="N2" s="227"/>
      <c r="O2" s="227"/>
      <c r="P2" s="228"/>
      <c r="Q2" s="228"/>
      <c r="R2" s="229"/>
      <c r="U2" s="79"/>
      <c r="V2" s="79"/>
      <c r="W2" s="79"/>
      <c r="X2" s="79"/>
      <c r="Y2" s="79"/>
      <c r="Z2" s="79"/>
    </row>
    <row r="3" spans="1:26" ht="21" customHeight="1" x14ac:dyDescent="0.35">
      <c r="A3" s="43"/>
      <c r="B3" s="1"/>
      <c r="C3" s="1"/>
      <c r="D3" s="1"/>
      <c r="E3" s="258"/>
      <c r="F3" s="258"/>
      <c r="G3" s="258"/>
      <c r="H3" s="258"/>
      <c r="I3" s="258"/>
      <c r="J3" s="258"/>
      <c r="K3" s="258"/>
      <c r="L3" s="228"/>
      <c r="M3" s="228"/>
      <c r="N3" s="228"/>
      <c r="O3" s="228"/>
      <c r="P3" s="228"/>
      <c r="Q3" s="228"/>
      <c r="R3" s="229"/>
      <c r="U3" s="79"/>
      <c r="V3" s="79"/>
      <c r="W3" s="79"/>
      <c r="X3" s="79"/>
      <c r="Y3" s="79"/>
      <c r="Z3" s="79"/>
    </row>
    <row r="4" spans="1:26" ht="16.5" customHeight="1" x14ac:dyDescent="0.35">
      <c r="A4" s="43"/>
      <c r="B4" s="1"/>
      <c r="C4" s="1"/>
      <c r="D4" s="1"/>
      <c r="E4" s="258"/>
      <c r="F4" s="258"/>
      <c r="G4" s="258"/>
      <c r="H4" s="258"/>
      <c r="I4" s="258"/>
      <c r="J4" s="258"/>
      <c r="K4" s="258"/>
      <c r="L4" s="228"/>
      <c r="M4" s="228"/>
      <c r="N4" s="228"/>
      <c r="O4" s="228"/>
      <c r="P4" s="228"/>
      <c r="Q4" s="228"/>
      <c r="R4" s="229"/>
      <c r="U4" s="79"/>
      <c r="V4" s="79"/>
      <c r="W4" s="79"/>
      <c r="X4" s="79"/>
      <c r="Y4" s="79"/>
      <c r="Z4" s="79"/>
    </row>
    <row r="5" spans="1:26" s="1" customFormat="1" ht="9.75" customHeight="1" thickBot="1" x14ac:dyDescent="0.4">
      <c r="A5" s="51"/>
      <c r="B5" s="17"/>
      <c r="C5" s="17"/>
      <c r="D5" s="17"/>
      <c r="E5" s="224" t="s">
        <v>146</v>
      </c>
      <c r="F5" s="225"/>
      <c r="G5" s="225"/>
      <c r="H5" s="225"/>
      <c r="I5" s="225"/>
      <c r="J5" s="225"/>
      <c r="K5" s="225"/>
      <c r="L5" s="225"/>
      <c r="M5" s="225"/>
      <c r="N5" s="225"/>
      <c r="O5" s="225"/>
      <c r="P5" s="225"/>
      <c r="Q5" s="225"/>
      <c r="R5" s="226"/>
      <c r="T5" s="137"/>
      <c r="U5" s="121"/>
      <c r="V5" s="121"/>
      <c r="W5" s="121"/>
      <c r="X5" s="121"/>
      <c r="Y5" s="121"/>
      <c r="Z5" s="121"/>
    </row>
    <row r="6" spans="1:26" ht="33.75" customHeight="1" x14ac:dyDescent="0.35">
      <c r="A6" s="242" t="s">
        <v>115</v>
      </c>
      <c r="B6" s="243"/>
      <c r="C6" s="243"/>
      <c r="D6" s="243"/>
      <c r="E6" s="243"/>
      <c r="F6" s="243"/>
      <c r="G6" s="243"/>
      <c r="H6" s="243"/>
      <c r="I6" s="243"/>
      <c r="J6" s="243"/>
      <c r="K6" s="243"/>
      <c r="L6" s="243"/>
      <c r="M6" s="243"/>
      <c r="N6" s="243"/>
      <c r="O6" s="243"/>
      <c r="P6" s="243"/>
      <c r="Q6" s="243"/>
      <c r="R6" s="244"/>
      <c r="U6" s="79"/>
      <c r="V6" s="79"/>
      <c r="W6" s="79"/>
      <c r="X6" s="79"/>
      <c r="Y6" s="79"/>
      <c r="Z6" s="79"/>
    </row>
    <row r="7" spans="1:26" ht="20.25" customHeight="1" x14ac:dyDescent="0.35">
      <c r="A7" s="245"/>
      <c r="B7" s="246"/>
      <c r="C7" s="246"/>
      <c r="D7" s="246"/>
      <c r="E7" s="246"/>
      <c r="F7" s="246"/>
      <c r="G7" s="246"/>
      <c r="H7" s="246"/>
      <c r="I7" s="246"/>
      <c r="J7" s="246"/>
      <c r="K7" s="246"/>
      <c r="L7" s="246"/>
      <c r="M7" s="246"/>
      <c r="N7" s="246"/>
      <c r="O7" s="246"/>
      <c r="P7" s="246"/>
      <c r="Q7" s="246"/>
      <c r="R7" s="247"/>
      <c r="U7" s="79"/>
      <c r="V7" s="79"/>
      <c r="W7" s="79"/>
      <c r="X7" s="79"/>
      <c r="Y7" s="79"/>
      <c r="Z7" s="79"/>
    </row>
    <row r="8" spans="1:26" ht="30" customHeight="1" thickBot="1" x14ac:dyDescent="0.4">
      <c r="A8" s="270" t="s">
        <v>120</v>
      </c>
      <c r="B8" s="271"/>
      <c r="C8" s="271"/>
      <c r="D8" s="271"/>
      <c r="E8" s="271"/>
      <c r="F8" s="271"/>
      <c r="G8" s="271"/>
      <c r="H8" s="271"/>
      <c r="I8" s="271"/>
      <c r="J8" s="271"/>
      <c r="K8" s="271"/>
      <c r="L8" s="271"/>
      <c r="M8" s="271"/>
      <c r="N8" s="271"/>
      <c r="O8" s="271"/>
      <c r="P8" s="271"/>
      <c r="Q8" s="271"/>
      <c r="R8" s="272"/>
      <c r="U8" s="79"/>
      <c r="V8" s="79"/>
      <c r="W8" s="79"/>
      <c r="X8" s="79"/>
      <c r="Y8" s="79"/>
      <c r="Z8" s="79"/>
    </row>
    <row r="9" spans="1:26" ht="31.5" customHeight="1" thickBot="1" x14ac:dyDescent="0.4">
      <c r="A9" s="259" t="s">
        <v>95</v>
      </c>
      <c r="B9" s="260"/>
      <c r="C9" s="260"/>
      <c r="D9" s="260"/>
      <c r="E9" s="260"/>
      <c r="F9" s="260"/>
      <c r="G9" s="260"/>
      <c r="H9" s="260"/>
      <c r="I9" s="260"/>
      <c r="J9" s="260"/>
      <c r="K9" s="260"/>
      <c r="L9" s="260"/>
      <c r="M9" s="260"/>
      <c r="N9" s="260"/>
      <c r="O9" s="260"/>
      <c r="P9" s="260"/>
      <c r="Q9" s="260"/>
      <c r="R9" s="261"/>
      <c r="U9" s="79"/>
      <c r="V9" s="79"/>
      <c r="W9" s="79"/>
      <c r="X9" s="79"/>
      <c r="Y9" s="79"/>
      <c r="Z9" s="79"/>
    </row>
    <row r="10" spans="1:26" ht="18.75" customHeight="1" x14ac:dyDescent="0.35">
      <c r="A10" s="61" t="s">
        <v>85</v>
      </c>
      <c r="B10" s="282"/>
      <c r="C10" s="230"/>
      <c r="D10" s="283"/>
      <c r="E10" s="62" t="s">
        <v>87</v>
      </c>
      <c r="F10" s="279"/>
      <c r="G10" s="280"/>
      <c r="H10" s="280"/>
      <c r="I10" s="280"/>
      <c r="J10" s="280"/>
      <c r="K10" s="281"/>
      <c r="L10" s="35" t="s">
        <v>0</v>
      </c>
      <c r="M10" s="14"/>
      <c r="N10" s="14"/>
      <c r="O10" s="15"/>
      <c r="P10" s="230"/>
      <c r="Q10" s="230"/>
      <c r="R10" s="231"/>
      <c r="U10" s="79"/>
      <c r="V10" s="79"/>
      <c r="W10" s="79"/>
      <c r="X10" s="79"/>
      <c r="Y10" s="79"/>
      <c r="Z10" s="79"/>
    </row>
    <row r="11" spans="1:26" ht="22" customHeight="1" thickBot="1" x14ac:dyDescent="0.4">
      <c r="A11" s="63" t="s">
        <v>86</v>
      </c>
      <c r="B11" s="287"/>
      <c r="C11" s="288"/>
      <c r="D11" s="288"/>
      <c r="E11" s="288"/>
      <c r="F11" s="288"/>
      <c r="G11" s="289"/>
      <c r="H11" s="29" t="s">
        <v>88</v>
      </c>
      <c r="I11" s="290"/>
      <c r="J11" s="291"/>
      <c r="K11" s="291"/>
      <c r="L11" s="291"/>
      <c r="M11" s="291"/>
      <c r="N11" s="291"/>
      <c r="O11" s="291"/>
      <c r="P11" s="291"/>
      <c r="Q11" s="291"/>
      <c r="R11" s="292"/>
      <c r="U11" s="79"/>
      <c r="V11" s="79"/>
      <c r="W11" s="79"/>
      <c r="X11" s="79"/>
      <c r="Y11" s="79"/>
      <c r="Z11" s="79"/>
    </row>
    <row r="12" spans="1:26" ht="21" customHeight="1" thickBot="1" x14ac:dyDescent="0.4">
      <c r="A12" s="267" t="s">
        <v>92</v>
      </c>
      <c r="B12" s="251"/>
      <c r="C12" s="251"/>
      <c r="D12" s="251"/>
      <c r="E12" s="268"/>
      <c r="F12" s="250" t="s">
        <v>93</v>
      </c>
      <c r="G12" s="251"/>
      <c r="H12" s="269"/>
      <c r="I12" s="251"/>
      <c r="J12" s="251"/>
      <c r="K12" s="251"/>
      <c r="L12" s="251"/>
      <c r="M12" s="251"/>
      <c r="N12" s="251"/>
      <c r="O12" s="251"/>
      <c r="P12" s="251"/>
      <c r="Q12" s="251"/>
      <c r="R12" s="268"/>
      <c r="U12" s="79"/>
      <c r="V12" s="79"/>
      <c r="W12" s="79"/>
      <c r="X12" s="79"/>
      <c r="Y12" s="79"/>
      <c r="Z12" s="79"/>
    </row>
    <row r="13" spans="1:26" ht="15" thickBot="1" x14ac:dyDescent="0.4">
      <c r="A13" s="89"/>
      <c r="B13" s="273" t="s">
        <v>97</v>
      </c>
      <c r="C13" s="274"/>
      <c r="D13" s="274"/>
      <c r="E13" s="275"/>
      <c r="F13" s="265"/>
      <c r="G13" s="266"/>
      <c r="H13" s="276" t="s">
        <v>97</v>
      </c>
      <c r="I13" s="277"/>
      <c r="J13" s="277"/>
      <c r="K13" s="277"/>
      <c r="L13" s="277"/>
      <c r="M13" s="277"/>
      <c r="N13" s="277"/>
      <c r="O13" s="277"/>
      <c r="P13" s="277"/>
      <c r="Q13" s="277"/>
      <c r="R13" s="278"/>
      <c r="U13" s="79"/>
      <c r="V13" s="79"/>
      <c r="W13" s="79"/>
      <c r="X13" s="79"/>
      <c r="Y13" s="79"/>
      <c r="Z13" s="79"/>
    </row>
    <row r="14" spans="1:26" ht="87" customHeight="1" thickBot="1" x14ac:dyDescent="0.4">
      <c r="A14" s="211" t="s">
        <v>141</v>
      </c>
      <c r="B14" s="256"/>
      <c r="C14" s="256"/>
      <c r="D14" s="256"/>
      <c r="E14" s="256"/>
      <c r="F14" s="256"/>
      <c r="G14" s="256"/>
      <c r="H14" s="256"/>
      <c r="I14" s="256"/>
      <c r="J14" s="256"/>
      <c r="K14" s="256"/>
      <c r="L14" s="256"/>
      <c r="M14" s="256"/>
      <c r="N14" s="256"/>
      <c r="O14" s="256"/>
      <c r="P14" s="256"/>
      <c r="Q14" s="256"/>
      <c r="R14" s="257"/>
      <c r="U14" s="79"/>
      <c r="V14" s="79"/>
      <c r="W14" s="79"/>
      <c r="X14" s="79"/>
      <c r="Y14" s="79"/>
      <c r="Z14" s="79"/>
    </row>
    <row r="15" spans="1:26" ht="29" thickBot="1" x14ac:dyDescent="0.4">
      <c r="A15" s="248" t="s">
        <v>1</v>
      </c>
      <c r="B15" s="249"/>
      <c r="C15" s="248" t="s">
        <v>3</v>
      </c>
      <c r="D15" s="252"/>
      <c r="E15" s="252"/>
      <c r="F15" s="252"/>
      <c r="G15" s="250" t="s">
        <v>17</v>
      </c>
      <c r="H15" s="251"/>
      <c r="I15" s="42"/>
      <c r="J15" s="37" t="s">
        <v>35</v>
      </c>
      <c r="K15" s="27"/>
      <c r="L15" s="28" t="s">
        <v>18</v>
      </c>
      <c r="M15" s="298" t="s">
        <v>136</v>
      </c>
      <c r="N15" s="299"/>
      <c r="O15" s="28" t="s">
        <v>137</v>
      </c>
      <c r="P15" s="127" t="s">
        <v>139</v>
      </c>
      <c r="Q15" s="42"/>
      <c r="R15" s="21" t="s">
        <v>98</v>
      </c>
      <c r="S15" s="131"/>
      <c r="U15" s="79"/>
      <c r="V15" s="79"/>
      <c r="W15" s="79"/>
      <c r="X15" s="79"/>
      <c r="Y15" s="79"/>
      <c r="Z15" s="79"/>
    </row>
    <row r="16" spans="1:26" x14ac:dyDescent="0.35">
      <c r="A16" s="254" t="s">
        <v>2</v>
      </c>
      <c r="B16" s="255"/>
      <c r="C16" s="284" t="s">
        <v>4</v>
      </c>
      <c r="D16" s="285"/>
      <c r="E16" s="285"/>
      <c r="F16" s="286"/>
      <c r="G16" s="167"/>
      <c r="H16" s="58"/>
      <c r="I16" s="4"/>
      <c r="J16" s="168"/>
      <c r="K16" s="4"/>
      <c r="L16" s="58"/>
      <c r="M16" s="4"/>
      <c r="N16" s="136" t="str">
        <f>T16</f>
        <v/>
      </c>
      <c r="O16" s="169" t="s">
        <v>36</v>
      </c>
      <c r="P16" s="170"/>
      <c r="Q16" s="4"/>
      <c r="R16" s="171"/>
      <c r="S16" s="131" t="e">
        <f>N16*P16</f>
        <v>#VALUE!</v>
      </c>
      <c r="T16" s="131" t="str">
        <f t="shared" ref="T16:T22" si="0">IF(L16="A",4, IF(L16="A-",3.67, IF(L16="B+",3.33, IF(L16="B",3,IF(L16="B-",2.67,IF(L16="C+",2.33,IF(L16="C",2,IF(L16="C-",1.67,IF(L16="D",1,IF(L16="F",0, ""))))))))))</f>
        <v/>
      </c>
      <c r="U16" s="79"/>
      <c r="V16" s="79"/>
      <c r="W16" s="79"/>
      <c r="X16" s="79"/>
      <c r="Y16" s="79"/>
      <c r="Z16" s="79"/>
    </row>
    <row r="17" spans="1:26" ht="22" x14ac:dyDescent="0.35">
      <c r="A17" s="236" t="s">
        <v>5</v>
      </c>
      <c r="B17" s="238"/>
      <c r="C17" s="236" t="s">
        <v>6</v>
      </c>
      <c r="D17" s="237"/>
      <c r="E17" s="237"/>
      <c r="F17" s="238"/>
      <c r="G17" s="143"/>
      <c r="H17" s="5"/>
      <c r="I17" s="4"/>
      <c r="J17" s="10"/>
      <c r="K17" s="4"/>
      <c r="L17" s="5"/>
      <c r="M17" s="4"/>
      <c r="N17" s="136" t="str">
        <f t="shared" ref="N17:N22" si="1">T17</f>
        <v/>
      </c>
      <c r="O17" s="129" t="s">
        <v>36</v>
      </c>
      <c r="P17" s="22" t="s">
        <v>91</v>
      </c>
      <c r="Q17" s="4"/>
      <c r="R17" s="86"/>
      <c r="S17" s="131" t="e">
        <f>N17*R17</f>
        <v>#VALUE!</v>
      </c>
      <c r="T17" s="131" t="str">
        <f t="shared" si="0"/>
        <v/>
      </c>
      <c r="U17" s="79"/>
      <c r="V17" s="79"/>
      <c r="W17" s="79"/>
      <c r="X17" s="79"/>
      <c r="Y17" s="79"/>
      <c r="Z17" s="79"/>
    </row>
    <row r="18" spans="1:26" x14ac:dyDescent="0.35">
      <c r="A18" s="220" t="s">
        <v>7</v>
      </c>
      <c r="B18" s="221"/>
      <c r="C18" s="220" t="s">
        <v>8</v>
      </c>
      <c r="D18" s="239"/>
      <c r="E18" s="239"/>
      <c r="F18" s="221"/>
      <c r="G18" s="143"/>
      <c r="H18" s="5"/>
      <c r="I18" s="4"/>
      <c r="J18" s="10"/>
      <c r="K18" s="4"/>
      <c r="L18" s="5"/>
      <c r="M18" s="4"/>
      <c r="N18" s="136" t="str">
        <f t="shared" si="1"/>
        <v/>
      </c>
      <c r="O18" s="129" t="s">
        <v>37</v>
      </c>
      <c r="P18" s="87"/>
      <c r="Q18" s="4"/>
      <c r="R18" s="52"/>
      <c r="S18" s="131" t="e">
        <f>N18*P18</f>
        <v>#VALUE!</v>
      </c>
      <c r="T18" s="131" t="str">
        <f t="shared" si="0"/>
        <v/>
      </c>
      <c r="U18" s="79"/>
      <c r="V18" s="79"/>
      <c r="W18" s="79"/>
      <c r="X18" s="79"/>
      <c r="Y18" s="79"/>
      <c r="Z18" s="79"/>
    </row>
    <row r="19" spans="1:26" ht="24" x14ac:dyDescent="0.35">
      <c r="A19" s="236" t="s">
        <v>9</v>
      </c>
      <c r="B19" s="238"/>
      <c r="C19" s="236" t="s">
        <v>10</v>
      </c>
      <c r="D19" s="237"/>
      <c r="E19" s="237"/>
      <c r="F19" s="238"/>
      <c r="G19" s="143"/>
      <c r="H19" s="5"/>
      <c r="I19" s="4"/>
      <c r="J19" s="10"/>
      <c r="K19" s="4"/>
      <c r="L19" s="5"/>
      <c r="M19" s="4"/>
      <c r="N19" s="136" t="str">
        <f t="shared" si="1"/>
        <v/>
      </c>
      <c r="O19" s="129" t="s">
        <v>36</v>
      </c>
      <c r="P19" s="23" t="s">
        <v>91</v>
      </c>
      <c r="Q19" s="4"/>
      <c r="R19" s="86"/>
      <c r="S19" s="131" t="e">
        <f>N19*R19</f>
        <v>#VALUE!</v>
      </c>
      <c r="T19" s="131" t="str">
        <f t="shared" si="0"/>
        <v/>
      </c>
      <c r="U19" s="79"/>
      <c r="V19" s="79"/>
      <c r="W19" s="79"/>
      <c r="X19" s="79"/>
      <c r="Y19" s="79"/>
      <c r="Z19" s="79"/>
    </row>
    <row r="20" spans="1:26" x14ac:dyDescent="0.35">
      <c r="A20" s="220" t="s">
        <v>11</v>
      </c>
      <c r="B20" s="221"/>
      <c r="C20" s="220" t="s">
        <v>12</v>
      </c>
      <c r="D20" s="239"/>
      <c r="E20" s="239"/>
      <c r="F20" s="221"/>
      <c r="G20" s="143"/>
      <c r="H20" s="5"/>
      <c r="I20" s="4"/>
      <c r="J20" s="10"/>
      <c r="K20" s="4"/>
      <c r="L20" s="5"/>
      <c r="M20" s="4"/>
      <c r="N20" s="136" t="str">
        <f t="shared" si="1"/>
        <v/>
      </c>
      <c r="O20" s="129" t="s">
        <v>36</v>
      </c>
      <c r="P20" s="87"/>
      <c r="Q20" s="4"/>
      <c r="R20" s="52"/>
      <c r="S20" s="131" t="e">
        <f>N20*P20</f>
        <v>#VALUE!</v>
      </c>
      <c r="T20" s="131" t="str">
        <f t="shared" si="0"/>
        <v/>
      </c>
      <c r="U20" s="79"/>
      <c r="V20" s="79"/>
      <c r="W20" s="79"/>
      <c r="X20" s="79"/>
      <c r="Y20" s="79"/>
      <c r="Z20" s="79"/>
    </row>
    <row r="21" spans="1:26" x14ac:dyDescent="0.35">
      <c r="A21" s="220" t="s">
        <v>13</v>
      </c>
      <c r="B21" s="221"/>
      <c r="C21" s="220" t="s">
        <v>14</v>
      </c>
      <c r="D21" s="239"/>
      <c r="E21" s="239"/>
      <c r="F21" s="221"/>
      <c r="G21" s="143"/>
      <c r="H21" s="5"/>
      <c r="I21" s="4"/>
      <c r="J21" s="10"/>
      <c r="K21" s="4"/>
      <c r="L21" s="5"/>
      <c r="M21" s="4"/>
      <c r="N21" s="136" t="str">
        <f t="shared" si="1"/>
        <v/>
      </c>
      <c r="O21" s="129" t="s">
        <v>36</v>
      </c>
      <c r="P21" s="87"/>
      <c r="Q21" s="4"/>
      <c r="R21" s="52"/>
      <c r="S21" s="131" t="e">
        <f>N21*P21</f>
        <v>#VALUE!</v>
      </c>
      <c r="T21" s="131" t="str">
        <f t="shared" si="0"/>
        <v/>
      </c>
      <c r="U21" s="79"/>
      <c r="V21" s="79"/>
      <c r="W21" s="79"/>
      <c r="X21" s="79"/>
      <c r="Y21" s="79"/>
      <c r="Z21" s="79"/>
    </row>
    <row r="22" spans="1:26" ht="24.5" thickBot="1" x14ac:dyDescent="0.4">
      <c r="A22" s="240" t="s">
        <v>15</v>
      </c>
      <c r="B22" s="241"/>
      <c r="C22" s="240" t="s">
        <v>16</v>
      </c>
      <c r="D22" s="253"/>
      <c r="E22" s="253"/>
      <c r="F22" s="241"/>
      <c r="G22" s="51"/>
      <c r="H22" s="139"/>
      <c r="I22" s="18"/>
      <c r="J22" s="19"/>
      <c r="K22" s="18"/>
      <c r="L22" s="60"/>
      <c r="M22" s="18"/>
      <c r="N22" s="136" t="str">
        <f t="shared" si="1"/>
        <v/>
      </c>
      <c r="O22" s="141" t="s">
        <v>36</v>
      </c>
      <c r="P22" s="64" t="s">
        <v>91</v>
      </c>
      <c r="Q22" s="18"/>
      <c r="R22" s="88"/>
      <c r="S22" s="131" t="e">
        <f>N22*R22</f>
        <v>#VALUE!</v>
      </c>
      <c r="T22" s="131" t="str">
        <f t="shared" si="0"/>
        <v/>
      </c>
      <c r="U22" s="79"/>
      <c r="V22" s="79"/>
      <c r="W22" s="79"/>
      <c r="X22" s="79"/>
      <c r="Y22" s="79"/>
      <c r="Z22" s="79"/>
    </row>
    <row r="23" spans="1:26" ht="86.25" customHeight="1" thickBot="1" x14ac:dyDescent="0.4">
      <c r="A23" s="232" t="s">
        <v>142</v>
      </c>
      <c r="B23" s="233"/>
      <c r="C23" s="233"/>
      <c r="D23" s="233"/>
      <c r="E23" s="233"/>
      <c r="F23" s="233"/>
      <c r="G23" s="234"/>
      <c r="H23" s="234"/>
      <c r="I23" s="234"/>
      <c r="J23" s="234"/>
      <c r="K23" s="234"/>
      <c r="L23" s="234"/>
      <c r="M23" s="234"/>
      <c r="N23" s="234"/>
      <c r="O23" s="234"/>
      <c r="P23" s="234"/>
      <c r="Q23" s="234"/>
      <c r="R23" s="235"/>
      <c r="S23" s="131"/>
      <c r="U23" s="79"/>
      <c r="V23" s="79"/>
      <c r="W23" s="79"/>
      <c r="X23" s="79"/>
      <c r="Y23" s="79"/>
      <c r="Z23" s="79"/>
    </row>
    <row r="24" spans="1:26" ht="29" thickBot="1" x14ac:dyDescent="0.4">
      <c r="A24" s="293" t="s">
        <v>20</v>
      </c>
      <c r="B24" s="294"/>
      <c r="C24" s="293" t="s">
        <v>3</v>
      </c>
      <c r="D24" s="295"/>
      <c r="E24" s="295"/>
      <c r="F24" s="295"/>
      <c r="G24" s="250" t="s">
        <v>17</v>
      </c>
      <c r="H24" s="251"/>
      <c r="I24" s="42"/>
      <c r="J24" s="37" t="s">
        <v>35</v>
      </c>
      <c r="K24" s="24"/>
      <c r="L24" s="132" t="s">
        <v>18</v>
      </c>
      <c r="M24" s="42"/>
      <c r="N24" s="135" t="s">
        <v>136</v>
      </c>
      <c r="O24" s="132" t="s">
        <v>137</v>
      </c>
      <c r="P24" s="135" t="s">
        <v>139</v>
      </c>
      <c r="Q24" s="300" t="s">
        <v>98</v>
      </c>
      <c r="R24" s="301"/>
      <c r="S24" s="131"/>
      <c r="U24" s="79"/>
      <c r="V24" s="79"/>
      <c r="W24" s="79"/>
      <c r="X24" s="79"/>
      <c r="Y24" s="79"/>
      <c r="Z24" s="79"/>
    </row>
    <row r="25" spans="1:26" ht="22.5" thickBot="1" x14ac:dyDescent="0.4">
      <c r="A25" s="296" t="s">
        <v>21</v>
      </c>
      <c r="B25" s="297"/>
      <c r="C25" s="208" t="s">
        <v>22</v>
      </c>
      <c r="D25" s="209"/>
      <c r="E25" s="209"/>
      <c r="F25" s="210"/>
      <c r="G25" s="194"/>
      <c r="H25" s="195"/>
      <c r="I25" s="134"/>
      <c r="J25" s="168"/>
      <c r="K25" s="134"/>
      <c r="L25" s="58"/>
      <c r="M25" s="4"/>
      <c r="N25" s="136" t="str">
        <f t="shared" ref="N25:N30" si="2">T25</f>
        <v/>
      </c>
      <c r="O25" s="169" t="s">
        <v>38</v>
      </c>
      <c r="P25" s="172" t="s">
        <v>91</v>
      </c>
      <c r="Q25" s="4"/>
      <c r="R25" s="173"/>
      <c r="S25" s="131" t="e">
        <f>N25*R25</f>
        <v>#VALUE!</v>
      </c>
      <c r="T25" s="131" t="str">
        <f t="shared" ref="T25:T30" si="3">IF(L25="A",4, IF(L25="A-",3.67, IF(L25="B+",3.33, IF(L25="B",3,IF(L25="B-",2.67,IF(L25="C+",2.33,IF(L25="C",2,IF(L25="C-",1.67,IF(L25="D",1,IF(L25="F",0, ""))))))))))</f>
        <v/>
      </c>
      <c r="U25" s="79"/>
      <c r="V25" s="79"/>
      <c r="W25" s="79"/>
      <c r="X25" s="79"/>
      <c r="Y25" s="79"/>
      <c r="Z25" s="79"/>
    </row>
    <row r="26" spans="1:26" ht="15" thickBot="1" x14ac:dyDescent="0.4">
      <c r="A26" s="220" t="s">
        <v>23</v>
      </c>
      <c r="B26" s="221"/>
      <c r="C26" s="220" t="s">
        <v>28</v>
      </c>
      <c r="D26" s="239"/>
      <c r="E26" s="239"/>
      <c r="F26" s="221"/>
      <c r="G26" s="196"/>
      <c r="H26" s="197"/>
      <c r="I26" s="134"/>
      <c r="J26" s="10"/>
      <c r="K26" s="134"/>
      <c r="L26" s="5"/>
      <c r="M26" s="4"/>
      <c r="N26" s="136" t="str">
        <f t="shared" si="2"/>
        <v/>
      </c>
      <c r="O26" s="130" t="s">
        <v>38</v>
      </c>
      <c r="P26" s="87"/>
      <c r="Q26" s="4"/>
      <c r="R26" s="52"/>
      <c r="S26" s="131" t="e">
        <f>N26*P26</f>
        <v>#VALUE!</v>
      </c>
      <c r="T26" s="131" t="str">
        <f t="shared" si="3"/>
        <v/>
      </c>
      <c r="U26" s="79"/>
      <c r="V26" s="79"/>
      <c r="W26" s="79"/>
      <c r="X26" s="79"/>
      <c r="Y26" s="79"/>
      <c r="Z26" s="79"/>
    </row>
    <row r="27" spans="1:26" ht="15" thickBot="1" x14ac:dyDescent="0.4">
      <c r="A27" s="220" t="s">
        <v>80</v>
      </c>
      <c r="B27" s="221"/>
      <c r="C27" s="220" t="s">
        <v>79</v>
      </c>
      <c r="D27" s="239"/>
      <c r="E27" s="239"/>
      <c r="F27" s="221"/>
      <c r="G27" s="196"/>
      <c r="H27" s="197"/>
      <c r="I27" s="134"/>
      <c r="J27" s="10"/>
      <c r="K27" s="134"/>
      <c r="L27" s="5"/>
      <c r="M27" s="4"/>
      <c r="N27" s="136" t="str">
        <f t="shared" si="2"/>
        <v/>
      </c>
      <c r="O27" s="130" t="s">
        <v>38</v>
      </c>
      <c r="P27" s="87"/>
      <c r="Q27" s="4"/>
      <c r="R27" s="52"/>
      <c r="S27" s="131" t="e">
        <f>N27*P27</f>
        <v>#VALUE!</v>
      </c>
      <c r="T27" s="131" t="str">
        <f t="shared" si="3"/>
        <v/>
      </c>
      <c r="U27" s="79"/>
      <c r="V27" s="79"/>
      <c r="W27" s="79"/>
      <c r="X27" s="79"/>
      <c r="Y27" s="79"/>
      <c r="Z27" s="79"/>
    </row>
    <row r="28" spans="1:26" ht="34.5" customHeight="1" thickBot="1" x14ac:dyDescent="0.4">
      <c r="A28" s="220" t="s">
        <v>24</v>
      </c>
      <c r="B28" s="221"/>
      <c r="C28" s="328" t="s">
        <v>121</v>
      </c>
      <c r="D28" s="239"/>
      <c r="E28" s="239"/>
      <c r="F28" s="221"/>
      <c r="G28" s="196"/>
      <c r="H28" s="197"/>
      <c r="I28" s="134"/>
      <c r="J28" s="10"/>
      <c r="K28" s="134"/>
      <c r="L28" s="5"/>
      <c r="M28" s="4"/>
      <c r="N28" s="136" t="str">
        <f t="shared" si="2"/>
        <v/>
      </c>
      <c r="O28" s="130" t="s">
        <v>38</v>
      </c>
      <c r="P28" s="87"/>
      <c r="Q28" s="4"/>
      <c r="R28" s="52"/>
      <c r="S28" s="131" t="e">
        <f>N28*P28</f>
        <v>#VALUE!</v>
      </c>
      <c r="T28" s="131" t="str">
        <f t="shared" si="3"/>
        <v/>
      </c>
      <c r="U28" s="79"/>
      <c r="V28" s="79"/>
      <c r="W28" s="79"/>
      <c r="X28" s="79"/>
      <c r="Y28" s="79"/>
      <c r="Z28" s="79"/>
    </row>
    <row r="29" spans="1:26" ht="30.75" customHeight="1" x14ac:dyDescent="0.35">
      <c r="A29" s="220" t="s">
        <v>25</v>
      </c>
      <c r="B29" s="221"/>
      <c r="C29" s="328" t="s">
        <v>122</v>
      </c>
      <c r="D29" s="239"/>
      <c r="E29" s="239"/>
      <c r="F29" s="221"/>
      <c r="G29" s="196"/>
      <c r="H29" s="197"/>
      <c r="I29" s="134"/>
      <c r="J29" s="10"/>
      <c r="K29" s="134"/>
      <c r="L29" s="5"/>
      <c r="M29" s="4"/>
      <c r="N29" s="136" t="str">
        <f t="shared" si="2"/>
        <v/>
      </c>
      <c r="O29" s="130" t="s">
        <v>38</v>
      </c>
      <c r="P29" s="87"/>
      <c r="Q29" s="4"/>
      <c r="R29" s="52"/>
      <c r="S29" s="131" t="e">
        <f>N29*P29</f>
        <v>#VALUE!</v>
      </c>
      <c r="T29" s="131" t="str">
        <f t="shared" si="3"/>
        <v/>
      </c>
      <c r="U29" s="79"/>
      <c r="V29" s="79"/>
      <c r="W29" s="79"/>
      <c r="X29" s="79"/>
      <c r="Y29" s="79"/>
      <c r="Z29" s="79"/>
    </row>
    <row r="30" spans="1:26" ht="30.75" customHeight="1" thickBot="1" x14ac:dyDescent="0.4">
      <c r="A30" s="240" t="s">
        <v>26</v>
      </c>
      <c r="B30" s="241"/>
      <c r="C30" s="302" t="s">
        <v>123</v>
      </c>
      <c r="D30" s="303"/>
      <c r="E30" s="303"/>
      <c r="F30" s="304"/>
      <c r="G30" s="305"/>
      <c r="H30" s="306"/>
      <c r="I30" s="139"/>
      <c r="J30" s="19"/>
      <c r="K30" s="139"/>
      <c r="L30" s="60"/>
      <c r="M30" s="18"/>
      <c r="N30" s="136" t="str">
        <f t="shared" si="2"/>
        <v/>
      </c>
      <c r="O30" s="141" t="s">
        <v>36</v>
      </c>
      <c r="P30" s="64" t="s">
        <v>91</v>
      </c>
      <c r="Q30" s="18"/>
      <c r="R30" s="142"/>
      <c r="S30" s="131" t="e">
        <f>N30*R30</f>
        <v>#VALUE!</v>
      </c>
      <c r="T30" s="131" t="str">
        <f t="shared" si="3"/>
        <v/>
      </c>
      <c r="U30" s="79"/>
      <c r="V30" s="79"/>
      <c r="W30" s="79"/>
      <c r="X30" s="79"/>
      <c r="Y30" s="79"/>
      <c r="Z30" s="79"/>
    </row>
    <row r="31" spans="1:26" ht="18" customHeight="1" thickBot="1" x14ac:dyDescent="0.4">
      <c r="A31" s="262" t="s">
        <v>27</v>
      </c>
      <c r="B31" s="263"/>
      <c r="C31" s="263"/>
      <c r="D31" s="263"/>
      <c r="E31" s="263"/>
      <c r="F31" s="263"/>
      <c r="G31" s="263"/>
      <c r="H31" s="263"/>
      <c r="I31" s="263"/>
      <c r="J31" s="263"/>
      <c r="K31" s="263"/>
      <c r="L31" s="263"/>
      <c r="M31" s="263"/>
      <c r="N31" s="263"/>
      <c r="O31" s="263"/>
      <c r="P31" s="263"/>
      <c r="Q31" s="263"/>
      <c r="R31" s="264"/>
      <c r="S31" s="131"/>
      <c r="U31" s="79"/>
      <c r="V31" s="79"/>
      <c r="W31" s="79"/>
      <c r="X31" s="79"/>
      <c r="Y31" s="79"/>
      <c r="Z31" s="79"/>
    </row>
    <row r="32" spans="1:26" ht="89.25" customHeight="1" thickBot="1" x14ac:dyDescent="0.4">
      <c r="A32" s="211" t="s">
        <v>143</v>
      </c>
      <c r="B32" s="212"/>
      <c r="C32" s="212"/>
      <c r="D32" s="212"/>
      <c r="E32" s="212"/>
      <c r="F32" s="212"/>
      <c r="G32" s="212"/>
      <c r="H32" s="212"/>
      <c r="I32" s="212"/>
      <c r="J32" s="212"/>
      <c r="K32" s="212"/>
      <c r="L32" s="212"/>
      <c r="M32" s="212"/>
      <c r="N32" s="212"/>
      <c r="O32" s="212"/>
      <c r="P32" s="212"/>
      <c r="Q32" s="212"/>
      <c r="R32" s="213"/>
      <c r="S32" s="131"/>
      <c r="U32" s="79"/>
      <c r="V32" s="79"/>
      <c r="W32" s="79"/>
      <c r="X32" s="79"/>
      <c r="Y32" s="79"/>
      <c r="Z32" s="79"/>
    </row>
    <row r="33" spans="1:26" ht="29" thickBot="1" x14ac:dyDescent="0.4">
      <c r="A33" s="68" t="s">
        <v>34</v>
      </c>
      <c r="B33" s="329" t="s">
        <v>3</v>
      </c>
      <c r="C33" s="330"/>
      <c r="D33" s="330"/>
      <c r="E33" s="330"/>
      <c r="F33" s="330"/>
      <c r="G33" s="331"/>
      <c r="H33" s="145" t="s">
        <v>17</v>
      </c>
      <c r="I33" s="146"/>
      <c r="J33" s="124" t="s">
        <v>35</v>
      </c>
      <c r="K33" s="147"/>
      <c r="L33" s="107" t="s">
        <v>18</v>
      </c>
      <c r="M33" s="138"/>
      <c r="N33" s="120" t="s">
        <v>136</v>
      </c>
      <c r="O33" s="148" t="s">
        <v>137</v>
      </c>
      <c r="P33" s="108" t="s">
        <v>19</v>
      </c>
      <c r="Q33" s="123"/>
      <c r="R33" s="125" t="s">
        <v>98</v>
      </c>
      <c r="S33" s="131"/>
      <c r="U33" s="79"/>
      <c r="V33" s="79"/>
      <c r="W33" s="79"/>
      <c r="X33" s="79"/>
      <c r="Y33" s="79"/>
      <c r="Z33" s="79"/>
    </row>
    <row r="34" spans="1:26" ht="16.5" customHeight="1" x14ac:dyDescent="0.35">
      <c r="A34" s="128" t="s">
        <v>29</v>
      </c>
      <c r="B34" s="332" t="s">
        <v>68</v>
      </c>
      <c r="C34" s="333"/>
      <c r="D34" s="333"/>
      <c r="E34" s="333"/>
      <c r="F34" s="333"/>
      <c r="G34" s="334"/>
      <c r="H34" s="151"/>
      <c r="I34" s="155"/>
      <c r="J34" s="32"/>
      <c r="K34" s="155"/>
      <c r="L34" s="56"/>
      <c r="M34" s="176"/>
      <c r="N34" s="136" t="str">
        <f>T34</f>
        <v/>
      </c>
      <c r="O34" s="130" t="s">
        <v>36</v>
      </c>
      <c r="P34" s="56"/>
      <c r="Q34" s="33"/>
      <c r="R34" s="144"/>
      <c r="S34" s="131" t="e">
        <f>N34*P34</f>
        <v>#VALUE!</v>
      </c>
      <c r="T34" s="131" t="str">
        <f>IF(L34="A",4, IF(L34="A-",3.67, IF(L34="B+",3.33, IF(L34="B",3,IF(L34="B-",2.67,IF(L34="C+",2.33,IF(L34="C",2,IF(L34="C-",1.67,IF(L34="D",1,IF(L34="F",0, ""))))))))))</f>
        <v/>
      </c>
      <c r="U34" s="79"/>
      <c r="V34" s="79"/>
      <c r="W34" s="79"/>
      <c r="X34" s="79"/>
      <c r="Y34" s="79"/>
      <c r="Z34" s="79"/>
    </row>
    <row r="35" spans="1:26" x14ac:dyDescent="0.35">
      <c r="A35" s="66" t="s">
        <v>30</v>
      </c>
      <c r="B35" s="205" t="s">
        <v>31</v>
      </c>
      <c r="C35" s="206"/>
      <c r="D35" s="206"/>
      <c r="E35" s="206"/>
      <c r="F35" s="206"/>
      <c r="G35" s="207"/>
      <c r="H35" s="69"/>
      <c r="I35" s="156"/>
      <c r="J35" s="10"/>
      <c r="K35" s="156"/>
      <c r="L35" s="58"/>
      <c r="M35" s="4"/>
      <c r="N35" s="136" t="str">
        <f t="shared" ref="N35:N37" si="4">T35</f>
        <v/>
      </c>
      <c r="O35" s="129" t="s">
        <v>36</v>
      </c>
      <c r="P35" s="87"/>
      <c r="Q35" s="1"/>
      <c r="R35" s="52"/>
      <c r="S35" s="131" t="e">
        <f>N35*P35</f>
        <v>#VALUE!</v>
      </c>
      <c r="T35" s="131" t="str">
        <f>IF(L35="A",4, IF(L35="A-",3.67, IF(L35="B+",3.33, IF(L35="B",3,IF(L35="B-",2.67,IF(L35="C+",2.33,IF(L35="C",2,IF(L35="C-",1.67,IF(L35="D",1,IF(L35="F",0, ""))))))))))</f>
        <v/>
      </c>
      <c r="U35" s="79"/>
      <c r="V35" s="79"/>
      <c r="W35" s="79"/>
      <c r="X35" s="79"/>
      <c r="Y35" s="79"/>
      <c r="Z35" s="79"/>
    </row>
    <row r="36" spans="1:26" x14ac:dyDescent="0.35">
      <c r="A36" s="66" t="s">
        <v>32</v>
      </c>
      <c r="B36" s="205" t="s">
        <v>33</v>
      </c>
      <c r="C36" s="206"/>
      <c r="D36" s="206"/>
      <c r="E36" s="206"/>
      <c r="F36" s="206"/>
      <c r="G36" s="207"/>
      <c r="H36" s="157"/>
      <c r="I36" s="156"/>
      <c r="J36" s="10"/>
      <c r="K36" s="156"/>
      <c r="L36" s="5"/>
      <c r="M36" s="4"/>
      <c r="N36" s="136" t="str">
        <f t="shared" si="4"/>
        <v/>
      </c>
      <c r="O36" s="129" t="s">
        <v>36</v>
      </c>
      <c r="P36" s="5"/>
      <c r="Q36" s="1"/>
      <c r="R36" s="52"/>
      <c r="S36" s="131" t="e">
        <f>N36*P36</f>
        <v>#VALUE!</v>
      </c>
      <c r="T36" s="131" t="str">
        <f>IF(L36="A",4, IF(L36="A-",3.67, IF(L36="B+",3.33, IF(L36="B",3,IF(L36="B-",2.67,IF(L36="C+",2.33,IF(L36="C",2,IF(L36="C-",1.67,IF(L36="D",1,IF(L36="F",0, ""))))))))))</f>
        <v/>
      </c>
      <c r="U36" s="79"/>
      <c r="V36" s="79"/>
      <c r="W36" s="79"/>
      <c r="X36" s="79"/>
      <c r="Y36" s="79"/>
      <c r="Z36" s="79"/>
    </row>
    <row r="37" spans="1:26" ht="24.5" thickBot="1" x14ac:dyDescent="0.4">
      <c r="A37" s="67" t="s">
        <v>82</v>
      </c>
      <c r="B37" s="320" t="s">
        <v>81</v>
      </c>
      <c r="C37" s="321"/>
      <c r="D37" s="321"/>
      <c r="E37" s="321"/>
      <c r="F37" s="321"/>
      <c r="G37" s="322"/>
      <c r="H37" s="152"/>
      <c r="I37" s="158"/>
      <c r="J37" s="19"/>
      <c r="K37" s="158"/>
      <c r="L37" s="60"/>
      <c r="M37" s="18"/>
      <c r="N37" s="136" t="str">
        <f t="shared" si="4"/>
        <v/>
      </c>
      <c r="O37" s="141" t="s">
        <v>36</v>
      </c>
      <c r="P37" s="64" t="s">
        <v>91</v>
      </c>
      <c r="Q37" s="17"/>
      <c r="R37" s="20"/>
      <c r="S37" s="131" t="e">
        <f>N37*R37</f>
        <v>#VALUE!</v>
      </c>
      <c r="T37" s="131" t="str">
        <f>IF(L37="A",4, IF(L37="A-",3.67, IF(L37="B+",3.33, IF(L37="B",3,IF(L37="B-",2.67,IF(L37="C+",2.33,IF(L37="C",2,IF(L37="C-",1.67,IF(L37="D",1,IF(L37="F",0, ""))))))))))</f>
        <v/>
      </c>
      <c r="U37" s="79"/>
      <c r="V37" s="79"/>
      <c r="W37" s="79"/>
      <c r="X37" s="79"/>
      <c r="Y37" s="79"/>
      <c r="Z37" s="79"/>
    </row>
    <row r="38" spans="1:26" ht="17.25" customHeight="1" thickBot="1" x14ac:dyDescent="0.4">
      <c r="A38" s="70" t="s">
        <v>75</v>
      </c>
      <c r="B38" s="34">
        <f>SUM(P16:P22,R16:R22)</f>
        <v>0</v>
      </c>
      <c r="C38" s="37" t="s">
        <v>76</v>
      </c>
      <c r="D38" s="27"/>
      <c r="E38" s="34">
        <f>SUM(P25:P30,R25:R30)</f>
        <v>0</v>
      </c>
      <c r="F38" s="313" t="s">
        <v>77</v>
      </c>
      <c r="G38" s="251"/>
      <c r="H38" s="269"/>
      <c r="I38" s="269"/>
      <c r="J38" s="269"/>
      <c r="K38" s="149"/>
      <c r="L38" s="214">
        <f>SUM(P34,P35,P36,R37)</f>
        <v>0</v>
      </c>
      <c r="M38" s="215"/>
      <c r="N38" s="216"/>
      <c r="O38" s="122"/>
      <c r="P38" s="150" t="s">
        <v>78</v>
      </c>
      <c r="Q38" s="149"/>
      <c r="R38" s="126">
        <f>SUM(B38,E38,L38)</f>
        <v>0</v>
      </c>
      <c r="S38" s="131"/>
      <c r="U38" s="79"/>
      <c r="V38" s="79"/>
      <c r="W38" s="79"/>
      <c r="X38" s="79"/>
      <c r="Y38" s="79"/>
      <c r="Z38" s="79"/>
    </row>
    <row r="39" spans="1:26" ht="15" thickBot="1" x14ac:dyDescent="0.4">
      <c r="A39" s="323" t="s">
        <v>96</v>
      </c>
      <c r="B39" s="324"/>
      <c r="C39" s="324"/>
      <c r="D39" s="324"/>
      <c r="E39" s="325"/>
      <c r="F39" s="326">
        <f>SUM(R17,R19,R22,R25,R30,R37)</f>
        <v>0</v>
      </c>
      <c r="G39" s="326"/>
      <c r="H39" s="326"/>
      <c r="I39" s="326"/>
      <c r="J39" s="326"/>
      <c r="K39" s="326"/>
      <c r="L39" s="326"/>
      <c r="M39" s="326"/>
      <c r="N39" s="326"/>
      <c r="O39" s="326"/>
      <c r="P39" s="326"/>
      <c r="Q39" s="326"/>
      <c r="R39" s="327"/>
      <c r="S39" s="131"/>
      <c r="U39" s="79"/>
      <c r="V39" s="79"/>
      <c r="W39" s="79"/>
      <c r="X39" s="79"/>
      <c r="Y39" s="79"/>
      <c r="Z39" s="79"/>
    </row>
    <row r="40" spans="1:26" ht="91.5" customHeight="1" thickBot="1" x14ac:dyDescent="0.4">
      <c r="A40" s="217" t="s">
        <v>116</v>
      </c>
      <c r="B40" s="218"/>
      <c r="C40" s="218"/>
      <c r="D40" s="218"/>
      <c r="E40" s="218"/>
      <c r="F40" s="218"/>
      <c r="G40" s="218"/>
      <c r="H40" s="218"/>
      <c r="I40" s="218"/>
      <c r="J40" s="218"/>
      <c r="K40" s="218"/>
      <c r="L40" s="218"/>
      <c r="M40" s="218"/>
      <c r="N40" s="218"/>
      <c r="O40" s="218"/>
      <c r="P40" s="218"/>
      <c r="Q40" s="218"/>
      <c r="R40" s="219"/>
      <c r="S40" s="131"/>
      <c r="U40" s="79"/>
      <c r="V40" s="79"/>
      <c r="W40" s="79"/>
      <c r="X40" s="79"/>
      <c r="Y40" s="79"/>
      <c r="Z40" s="79"/>
    </row>
    <row r="41" spans="1:26" ht="15" thickBot="1" x14ac:dyDescent="0.4">
      <c r="A41" s="335" t="s">
        <v>94</v>
      </c>
      <c r="B41" s="336"/>
      <c r="C41" s="336"/>
      <c r="D41" s="336"/>
      <c r="E41" s="336"/>
      <c r="F41" s="336"/>
      <c r="G41" s="336"/>
      <c r="H41" s="336"/>
      <c r="I41" s="336"/>
      <c r="J41" s="336"/>
      <c r="K41" s="336"/>
      <c r="L41" s="336"/>
      <c r="M41" s="336"/>
      <c r="N41" s="336"/>
      <c r="O41" s="336"/>
      <c r="P41" s="336"/>
      <c r="Q41" s="336"/>
      <c r="R41" s="337"/>
      <c r="S41" s="131"/>
      <c r="U41" s="79"/>
      <c r="V41" s="79"/>
      <c r="W41" s="79"/>
      <c r="X41" s="79"/>
      <c r="Y41" s="79"/>
      <c r="Z41" s="79"/>
    </row>
    <row r="42" spans="1:26" ht="81.75" customHeight="1" thickBot="1" x14ac:dyDescent="0.5">
      <c r="A42" s="307" t="s">
        <v>100</v>
      </c>
      <c r="B42" s="308"/>
      <c r="C42" s="309"/>
      <c r="D42" s="310"/>
      <c r="E42" s="311"/>
      <c r="F42" s="311"/>
      <c r="G42" s="311"/>
      <c r="H42" s="311"/>
      <c r="I42" s="311"/>
      <c r="J42" s="311"/>
      <c r="K42" s="311"/>
      <c r="L42" s="311"/>
      <c r="M42" s="311"/>
      <c r="N42" s="311"/>
      <c r="O42" s="311"/>
      <c r="P42" s="311"/>
      <c r="Q42" s="311"/>
      <c r="R42" s="312"/>
      <c r="S42" s="131"/>
      <c r="U42" s="79"/>
      <c r="V42" s="79"/>
      <c r="W42" s="79"/>
      <c r="X42" s="79"/>
      <c r="Y42" s="79"/>
      <c r="Z42" s="79"/>
    </row>
    <row r="43" spans="1:26" ht="29" thickBot="1" x14ac:dyDescent="0.4">
      <c r="A43" s="68" t="s">
        <v>34</v>
      </c>
      <c r="B43" s="109"/>
      <c r="C43" s="75" t="s">
        <v>3</v>
      </c>
      <c r="D43" s="36"/>
      <c r="E43" s="36"/>
      <c r="F43" s="65"/>
      <c r="G43" s="250" t="s">
        <v>17</v>
      </c>
      <c r="H43" s="251"/>
      <c r="I43" s="42"/>
      <c r="J43" s="37" t="s">
        <v>35</v>
      </c>
      <c r="K43" s="24"/>
      <c r="L43" s="313" t="s">
        <v>18</v>
      </c>
      <c r="M43" s="314"/>
      <c r="N43" s="120" t="s">
        <v>136</v>
      </c>
      <c r="O43" s="42"/>
      <c r="P43" s="42" t="s">
        <v>19</v>
      </c>
      <c r="Q43" s="25"/>
      <c r="R43" s="21" t="s">
        <v>98</v>
      </c>
      <c r="S43" s="131"/>
      <c r="U43" s="79"/>
      <c r="V43" s="79"/>
      <c r="W43" s="79"/>
      <c r="X43" s="79"/>
      <c r="Y43" s="79"/>
      <c r="Z43" s="79"/>
    </row>
    <row r="44" spans="1:26" x14ac:dyDescent="0.35">
      <c r="A44" s="110"/>
      <c r="B44" s="77"/>
      <c r="C44" s="317"/>
      <c r="D44" s="318"/>
      <c r="E44" s="318"/>
      <c r="F44" s="319"/>
      <c r="G44" s="199"/>
      <c r="H44" s="200"/>
      <c r="I44" s="38"/>
      <c r="J44" s="39"/>
      <c r="K44" s="38"/>
      <c r="L44" s="200"/>
      <c r="M44" s="315"/>
      <c r="N44" s="133" t="str">
        <f t="shared" ref="N44:N49" si="5">T44</f>
        <v/>
      </c>
      <c r="O44" s="38"/>
      <c r="P44" s="85"/>
      <c r="Q44" s="33"/>
      <c r="R44" s="57"/>
      <c r="S44" s="131" t="e">
        <f>N44*(P44+R44)</f>
        <v>#VALUE!</v>
      </c>
      <c r="T44" s="131" t="str">
        <f t="shared" ref="T44:T49" si="6">IF(L44="A",4, IF(L44="A-",3.67, IF(L44="B+",3.33, IF(L44="B",3,IF(L44="B-",2.67,IF(L44="C+",2.33,IF(L44="C",2,IF(L44="C-",1.67,IF(L44="D",1,IF(L44="F",0, ""))))))))))</f>
        <v/>
      </c>
      <c r="U44" s="79"/>
      <c r="V44" s="79"/>
      <c r="W44" s="79"/>
      <c r="X44" s="79"/>
      <c r="Y44" s="79"/>
      <c r="Z44" s="79"/>
    </row>
    <row r="45" spans="1:26" x14ac:dyDescent="0.35">
      <c r="A45" s="71"/>
      <c r="B45" s="73"/>
      <c r="C45" s="357"/>
      <c r="D45" s="357"/>
      <c r="E45" s="357"/>
      <c r="F45" s="357"/>
      <c r="G45" s="202"/>
      <c r="H45" s="203"/>
      <c r="I45" s="182"/>
      <c r="J45" s="11"/>
      <c r="K45" s="182"/>
      <c r="L45" s="203"/>
      <c r="M45" s="316"/>
      <c r="N45" s="136" t="str">
        <f t="shared" si="5"/>
        <v/>
      </c>
      <c r="O45" s="182"/>
      <c r="P45" s="81"/>
      <c r="Q45" s="183"/>
      <c r="R45" s="16"/>
      <c r="S45" s="131" t="e">
        <f t="shared" ref="S44:S49" si="7">N45*(P45+R45)</f>
        <v>#VALUE!</v>
      </c>
      <c r="T45" s="131" t="str">
        <f t="shared" si="6"/>
        <v/>
      </c>
      <c r="U45" s="79"/>
      <c r="V45" s="79"/>
      <c r="W45" s="79"/>
      <c r="X45" s="79"/>
      <c r="Y45" s="79"/>
      <c r="Z45" s="79"/>
    </row>
    <row r="46" spans="1:26" x14ac:dyDescent="0.35">
      <c r="A46" s="71"/>
      <c r="B46" s="79"/>
      <c r="C46" s="354"/>
      <c r="D46" s="355"/>
      <c r="E46" s="355"/>
      <c r="F46" s="356"/>
      <c r="G46" s="202"/>
      <c r="H46" s="203"/>
      <c r="I46" s="182"/>
      <c r="J46" s="12"/>
      <c r="K46" s="182"/>
      <c r="L46" s="203"/>
      <c r="M46" s="316"/>
      <c r="N46" s="136" t="str">
        <f t="shared" si="5"/>
        <v/>
      </c>
      <c r="O46" s="182"/>
      <c r="P46" s="184"/>
      <c r="Q46" s="183"/>
      <c r="R46" s="54"/>
      <c r="S46" s="131" t="e">
        <f t="shared" si="7"/>
        <v>#VALUE!</v>
      </c>
      <c r="T46" s="131" t="str">
        <f t="shared" si="6"/>
        <v/>
      </c>
      <c r="U46" s="79"/>
      <c r="V46" s="79"/>
      <c r="W46" s="79"/>
      <c r="X46" s="79"/>
      <c r="Y46" s="79"/>
      <c r="Z46" s="79"/>
    </row>
    <row r="47" spans="1:26" x14ac:dyDescent="0.35">
      <c r="A47" s="71"/>
      <c r="B47" s="78"/>
      <c r="C47" s="354"/>
      <c r="D47" s="355"/>
      <c r="E47" s="355"/>
      <c r="F47" s="356"/>
      <c r="G47" s="202"/>
      <c r="H47" s="203"/>
      <c r="I47" s="182"/>
      <c r="J47" s="12"/>
      <c r="K47" s="182"/>
      <c r="L47" s="203"/>
      <c r="M47" s="316"/>
      <c r="N47" s="136" t="str">
        <f t="shared" si="5"/>
        <v/>
      </c>
      <c r="O47" s="182"/>
      <c r="P47" s="81"/>
      <c r="Q47" s="183"/>
      <c r="R47" s="16"/>
      <c r="S47" s="131" t="e">
        <f t="shared" si="7"/>
        <v>#VALUE!</v>
      </c>
      <c r="T47" s="131" t="str">
        <f t="shared" si="6"/>
        <v/>
      </c>
      <c r="U47" s="79"/>
      <c r="V47" s="79"/>
      <c r="W47" s="79"/>
      <c r="X47" s="79"/>
      <c r="Y47" s="79"/>
      <c r="Z47" s="79"/>
    </row>
    <row r="48" spans="1:26" x14ac:dyDescent="0.35">
      <c r="A48" s="71"/>
      <c r="B48" s="78"/>
      <c r="C48" s="354"/>
      <c r="D48" s="355"/>
      <c r="E48" s="355"/>
      <c r="F48" s="356"/>
      <c r="G48" s="202"/>
      <c r="H48" s="203"/>
      <c r="I48" s="182"/>
      <c r="J48" s="12"/>
      <c r="K48" s="182"/>
      <c r="L48" s="203"/>
      <c r="M48" s="316"/>
      <c r="N48" s="136" t="str">
        <f t="shared" si="5"/>
        <v/>
      </c>
      <c r="O48" s="182"/>
      <c r="P48" s="81"/>
      <c r="Q48" s="183"/>
      <c r="R48" s="54"/>
      <c r="S48" s="131" t="e">
        <f t="shared" si="7"/>
        <v>#VALUE!</v>
      </c>
      <c r="T48" s="131" t="str">
        <f t="shared" si="6"/>
        <v/>
      </c>
      <c r="U48" s="79"/>
      <c r="V48" s="79"/>
      <c r="W48" s="79"/>
      <c r="X48" s="79"/>
      <c r="Y48" s="79"/>
      <c r="Z48" s="79"/>
    </row>
    <row r="49" spans="1:26" ht="15" thickBot="1" x14ac:dyDescent="0.4">
      <c r="A49" s="72"/>
      <c r="B49" s="80"/>
      <c r="C49" s="344"/>
      <c r="D49" s="345"/>
      <c r="E49" s="345"/>
      <c r="F49" s="346"/>
      <c r="G49" s="358"/>
      <c r="H49" s="342"/>
      <c r="I49" s="17"/>
      <c r="J49" s="41"/>
      <c r="K49" s="17"/>
      <c r="L49" s="342"/>
      <c r="M49" s="343"/>
      <c r="N49" s="140" t="str">
        <f t="shared" si="5"/>
        <v/>
      </c>
      <c r="O49" s="17"/>
      <c r="P49" s="82"/>
      <c r="Q49" s="17"/>
      <c r="R49" s="115"/>
      <c r="S49" s="131" t="e">
        <f t="shared" si="7"/>
        <v>#VALUE!</v>
      </c>
      <c r="T49" s="131" t="str">
        <f t="shared" si="6"/>
        <v/>
      </c>
      <c r="U49" s="79"/>
      <c r="V49" s="79"/>
      <c r="W49" s="79"/>
      <c r="X49" s="79"/>
      <c r="Y49" s="79"/>
      <c r="Z49" s="79"/>
    </row>
    <row r="50" spans="1:26" ht="72.75" customHeight="1" thickBot="1" x14ac:dyDescent="0.4">
      <c r="A50" s="347" t="s">
        <v>99</v>
      </c>
      <c r="B50" s="348"/>
      <c r="C50" s="349"/>
      <c r="D50" s="350"/>
      <c r="E50" s="351"/>
      <c r="F50" s="351"/>
      <c r="G50" s="351"/>
      <c r="H50" s="352"/>
      <c r="I50" s="352"/>
      <c r="J50" s="352"/>
      <c r="K50" s="352"/>
      <c r="L50" s="352"/>
      <c r="M50" s="352"/>
      <c r="N50" s="352"/>
      <c r="O50" s="352"/>
      <c r="P50" s="352"/>
      <c r="Q50" s="352"/>
      <c r="R50" s="353"/>
      <c r="S50" s="131"/>
      <c r="U50" s="79"/>
      <c r="V50" s="79"/>
      <c r="W50" s="79"/>
      <c r="X50" s="79"/>
      <c r="Y50" s="79"/>
      <c r="Z50" s="79"/>
    </row>
    <row r="51" spans="1:26" ht="29" thickBot="1" x14ac:dyDescent="0.4">
      <c r="A51" s="68" t="s">
        <v>34</v>
      </c>
      <c r="B51" s="36"/>
      <c r="C51" s="112" t="s">
        <v>3</v>
      </c>
      <c r="D51" s="113"/>
      <c r="E51" s="113"/>
      <c r="F51" s="113"/>
      <c r="G51" s="118"/>
      <c r="H51" s="84" t="s">
        <v>17</v>
      </c>
      <c r="I51" s="26"/>
      <c r="J51" s="37" t="s">
        <v>35</v>
      </c>
      <c r="K51" s="27"/>
      <c r="L51" s="313" t="s">
        <v>18</v>
      </c>
      <c r="M51" s="314"/>
      <c r="N51" s="120" t="s">
        <v>136</v>
      </c>
      <c r="O51" s="42"/>
      <c r="P51" s="42" t="s">
        <v>19</v>
      </c>
      <c r="Q51" s="25"/>
      <c r="R51" s="21" t="s">
        <v>98</v>
      </c>
      <c r="S51" s="131"/>
      <c r="U51" s="79"/>
      <c r="V51" s="79"/>
      <c r="W51" s="79"/>
      <c r="X51" s="79"/>
      <c r="Y51" s="79"/>
      <c r="Z51" s="79"/>
    </row>
    <row r="52" spans="1:26" ht="17.25" customHeight="1" x14ac:dyDescent="0.35">
      <c r="A52" s="110"/>
      <c r="B52" s="111"/>
      <c r="C52" s="199"/>
      <c r="D52" s="200"/>
      <c r="E52" s="200"/>
      <c r="F52" s="200"/>
      <c r="G52" s="201"/>
      <c r="H52" s="119"/>
      <c r="I52" s="38"/>
      <c r="J52" s="39"/>
      <c r="K52" s="38"/>
      <c r="L52" s="200"/>
      <c r="M52" s="315"/>
      <c r="N52" s="133" t="str">
        <f t="shared" ref="N52:N58" si="8">T52</f>
        <v/>
      </c>
      <c r="O52" s="38"/>
      <c r="P52" s="85"/>
      <c r="Q52" s="33"/>
      <c r="R52" s="57"/>
      <c r="S52" s="131" t="e">
        <f>N52*(P52+R52)</f>
        <v>#VALUE!</v>
      </c>
      <c r="T52" s="131" t="str">
        <f>IF(L52="A",4, IF(L52="A-",3.67, IF(L52="B+",3.33, IF(L52="B",3,IF(L52="B-",2.67,IF(L52="C+",2.33,IF(L52="C",2,IF(L52="C-",1.67,IF(L52="D",1,IF(L52="F",0, ""))))))))))</f>
        <v/>
      </c>
      <c r="U52" s="79"/>
      <c r="V52" s="79"/>
      <c r="W52" s="79"/>
      <c r="X52" s="79"/>
      <c r="Y52" s="79"/>
      <c r="Z52" s="79"/>
    </row>
    <row r="53" spans="1:26" x14ac:dyDescent="0.35">
      <c r="A53" s="71"/>
      <c r="B53" s="114"/>
      <c r="C53" s="202"/>
      <c r="D53" s="203"/>
      <c r="E53" s="203"/>
      <c r="F53" s="203"/>
      <c r="G53" s="204"/>
      <c r="H53" s="116"/>
      <c r="I53" s="182"/>
      <c r="J53" s="12"/>
      <c r="K53" s="182"/>
      <c r="L53" s="203"/>
      <c r="M53" s="316"/>
      <c r="N53" s="136" t="str">
        <f t="shared" si="8"/>
        <v/>
      </c>
      <c r="O53" s="182"/>
      <c r="P53" s="81"/>
      <c r="Q53" s="183"/>
      <c r="R53" s="54"/>
      <c r="S53" s="131" t="e">
        <f t="shared" ref="S53:S58" si="9">N53*(P53+R53)</f>
        <v>#VALUE!</v>
      </c>
      <c r="T53" s="131" t="str">
        <f t="shared" ref="T53:T58" si="10">IF(L53="A",4, IF(L53="A-",3.67, IF(L53="B+",3.33, IF(L53="B",3,IF(L53="B-",2.67,IF(L53="C+",2.33,IF(L53="C",2,IF(L53="C-",1.67,IF(L53="D",1,IF(L53="F",0, ""))))))))))</f>
        <v/>
      </c>
      <c r="U53" s="79"/>
      <c r="V53" s="79"/>
      <c r="W53" s="79"/>
      <c r="X53" s="79"/>
      <c r="Y53" s="79"/>
      <c r="Z53" s="79"/>
    </row>
    <row r="54" spans="1:26" x14ac:dyDescent="0.35">
      <c r="A54" s="71"/>
      <c r="B54" s="114"/>
      <c r="C54" s="202"/>
      <c r="D54" s="203"/>
      <c r="E54" s="203"/>
      <c r="F54" s="203"/>
      <c r="G54" s="204"/>
      <c r="H54" s="116"/>
      <c r="I54" s="182"/>
      <c r="J54" s="12"/>
      <c r="K54" s="182"/>
      <c r="L54" s="203"/>
      <c r="M54" s="316"/>
      <c r="N54" s="136" t="str">
        <f t="shared" si="8"/>
        <v/>
      </c>
      <c r="O54" s="182"/>
      <c r="P54" s="81"/>
      <c r="Q54" s="183"/>
      <c r="R54" s="16"/>
      <c r="S54" s="131" t="e">
        <f t="shared" si="9"/>
        <v>#VALUE!</v>
      </c>
      <c r="T54" s="131" t="str">
        <f t="shared" si="10"/>
        <v/>
      </c>
      <c r="U54" s="79"/>
      <c r="V54" s="79"/>
      <c r="W54" s="79"/>
      <c r="X54" s="79"/>
      <c r="Y54" s="79"/>
      <c r="Z54" s="79"/>
    </row>
    <row r="55" spans="1:26" x14ac:dyDescent="0.35">
      <c r="A55" s="71"/>
      <c r="B55" s="114"/>
      <c r="C55" s="202"/>
      <c r="D55" s="203"/>
      <c r="E55" s="203"/>
      <c r="F55" s="203"/>
      <c r="G55" s="204"/>
      <c r="H55" s="116"/>
      <c r="I55" s="182"/>
      <c r="J55" s="12"/>
      <c r="K55" s="182"/>
      <c r="L55" s="203"/>
      <c r="M55" s="316"/>
      <c r="N55" s="136" t="str">
        <f t="shared" si="8"/>
        <v/>
      </c>
      <c r="O55" s="182"/>
      <c r="P55" s="81"/>
      <c r="Q55" s="183"/>
      <c r="R55" s="16"/>
      <c r="S55" s="131" t="e">
        <f t="shared" si="9"/>
        <v>#VALUE!</v>
      </c>
      <c r="T55" s="131" t="str">
        <f t="shared" si="10"/>
        <v/>
      </c>
      <c r="U55" s="79"/>
      <c r="V55" s="79"/>
      <c r="W55" s="79"/>
      <c r="X55" s="79"/>
      <c r="Y55" s="79"/>
      <c r="Z55" s="79"/>
    </row>
    <row r="56" spans="1:26" x14ac:dyDescent="0.35">
      <c r="A56" s="71"/>
      <c r="B56" s="114"/>
      <c r="C56" s="202"/>
      <c r="D56" s="203"/>
      <c r="E56" s="203"/>
      <c r="F56" s="203"/>
      <c r="G56" s="204"/>
      <c r="H56" s="116"/>
      <c r="I56" s="182"/>
      <c r="J56" s="12"/>
      <c r="K56" s="182"/>
      <c r="L56" s="203"/>
      <c r="M56" s="316"/>
      <c r="N56" s="136" t="str">
        <f t="shared" si="8"/>
        <v/>
      </c>
      <c r="O56" s="182"/>
      <c r="P56" s="53"/>
      <c r="Q56" s="183"/>
      <c r="R56" s="16"/>
      <c r="S56" s="131" t="e">
        <f t="shared" si="9"/>
        <v>#VALUE!</v>
      </c>
      <c r="T56" s="131" t="str">
        <f t="shared" si="10"/>
        <v/>
      </c>
      <c r="U56" s="79"/>
      <c r="V56" s="79"/>
      <c r="W56" s="79"/>
      <c r="X56" s="79"/>
      <c r="Y56" s="79"/>
      <c r="Z56" s="79"/>
    </row>
    <row r="57" spans="1:26" x14ac:dyDescent="0.35">
      <c r="A57" s="71"/>
      <c r="B57" s="114"/>
      <c r="C57" s="202"/>
      <c r="D57" s="203"/>
      <c r="E57" s="203"/>
      <c r="F57" s="203"/>
      <c r="G57" s="204"/>
      <c r="H57" s="116"/>
      <c r="I57" s="182"/>
      <c r="J57" s="12"/>
      <c r="K57" s="182"/>
      <c r="L57" s="203"/>
      <c r="M57" s="316"/>
      <c r="N57" s="136" t="str">
        <f t="shared" si="8"/>
        <v/>
      </c>
      <c r="O57" s="182"/>
      <c r="P57" s="53"/>
      <c r="Q57" s="183"/>
      <c r="R57" s="54"/>
      <c r="S57" s="131" t="e">
        <f t="shared" si="9"/>
        <v>#VALUE!</v>
      </c>
      <c r="T57" s="131" t="str">
        <f t="shared" si="10"/>
        <v/>
      </c>
      <c r="U57" s="79"/>
      <c r="V57" s="79"/>
      <c r="W57" s="79"/>
      <c r="X57" s="79"/>
      <c r="Y57" s="79"/>
      <c r="Z57" s="79"/>
    </row>
    <row r="58" spans="1:26" ht="15" thickBot="1" x14ac:dyDescent="0.4">
      <c r="A58" s="74"/>
      <c r="B58" s="117"/>
      <c r="C58" s="117"/>
      <c r="D58" s="41"/>
      <c r="E58" s="41"/>
      <c r="F58" s="41"/>
      <c r="G58" s="159"/>
      <c r="H58" s="153"/>
      <c r="I58" s="40"/>
      <c r="J58" s="59"/>
      <c r="K58" s="40"/>
      <c r="L58" s="342"/>
      <c r="M58" s="343"/>
      <c r="N58" s="140" t="str">
        <f t="shared" si="8"/>
        <v/>
      </c>
      <c r="O58" s="40"/>
      <c r="P58" s="59"/>
      <c r="Q58" s="17"/>
      <c r="R58" s="181"/>
      <c r="S58" s="131" t="e">
        <f t="shared" si="9"/>
        <v>#VALUE!</v>
      </c>
      <c r="T58" s="131" t="str">
        <f t="shared" si="10"/>
        <v/>
      </c>
      <c r="U58" s="79"/>
      <c r="V58" s="79"/>
      <c r="W58" s="79"/>
      <c r="X58" s="79"/>
      <c r="Y58" s="79"/>
      <c r="Z58" s="79"/>
    </row>
    <row r="59" spans="1:26" ht="15" thickBot="1" x14ac:dyDescent="0.4">
      <c r="A59" s="177"/>
      <c r="B59" s="178"/>
      <c r="C59" s="341"/>
      <c r="D59" s="341"/>
      <c r="E59" s="341"/>
      <c r="F59" s="341"/>
      <c r="G59" s="178"/>
      <c r="H59" s="179"/>
      <c r="I59" s="179"/>
      <c r="J59" s="179"/>
      <c r="K59" s="179"/>
      <c r="L59" s="179"/>
      <c r="M59" s="179"/>
      <c r="N59" s="179"/>
      <c r="O59" s="179"/>
      <c r="P59" s="179"/>
      <c r="Q59" s="178"/>
      <c r="R59" s="180"/>
      <c r="U59" s="79"/>
      <c r="V59" s="79"/>
      <c r="W59" s="79"/>
      <c r="X59" s="79"/>
      <c r="Y59" s="79"/>
      <c r="Z59" s="79"/>
    </row>
    <row r="60" spans="1:26" ht="15" thickBot="1" x14ac:dyDescent="0.4">
      <c r="A60" s="44" t="s">
        <v>65</v>
      </c>
      <c r="B60" s="45"/>
      <c r="C60" s="45"/>
      <c r="D60" s="38">
        <f>SUM(P44:P49,R44:R49)</f>
        <v>0</v>
      </c>
      <c r="E60" s="340" t="s">
        <v>117</v>
      </c>
      <c r="F60" s="340"/>
      <c r="G60" s="340"/>
      <c r="H60" s="340"/>
      <c r="I60" s="340"/>
      <c r="J60" s="340"/>
      <c r="K60" s="340"/>
      <c r="L60" s="340"/>
      <c r="M60" s="340"/>
      <c r="N60" s="340"/>
      <c r="O60" s="340"/>
      <c r="P60" s="340"/>
      <c r="Q60" s="340"/>
      <c r="R60" s="174">
        <f>R38</f>
        <v>0</v>
      </c>
      <c r="U60" s="79"/>
      <c r="V60" s="79"/>
      <c r="W60" s="79"/>
      <c r="X60" s="79"/>
      <c r="Y60" s="79"/>
      <c r="Z60" s="79"/>
    </row>
    <row r="61" spans="1:26" ht="15" thickBot="1" x14ac:dyDescent="0.4">
      <c r="A61" s="46" t="s">
        <v>64</v>
      </c>
      <c r="B61" s="93"/>
      <c r="C61" s="93"/>
      <c r="D61" s="92">
        <f>SUM(P52:P59,R52:R59)</f>
        <v>0</v>
      </c>
      <c r="E61" s="339" t="s">
        <v>118</v>
      </c>
      <c r="F61" s="339"/>
      <c r="G61" s="339"/>
      <c r="H61" s="339"/>
      <c r="I61" s="339"/>
      <c r="J61" s="339"/>
      <c r="K61" s="339"/>
      <c r="L61" s="339"/>
      <c r="M61" s="339"/>
      <c r="N61" s="339"/>
      <c r="O61" s="339"/>
      <c r="P61" s="339"/>
      <c r="Q61" s="339"/>
      <c r="R61" s="174">
        <f>SUM(D60,D61)</f>
        <v>0</v>
      </c>
      <c r="U61" s="79"/>
      <c r="V61" s="79"/>
      <c r="W61" s="79"/>
      <c r="X61" s="79"/>
      <c r="Y61" s="79"/>
      <c r="Z61" s="79"/>
    </row>
    <row r="62" spans="1:26" ht="15" customHeight="1" thickBot="1" x14ac:dyDescent="0.4">
      <c r="A62" s="47"/>
      <c r="B62" s="90"/>
      <c r="C62" s="90"/>
      <c r="D62" s="90"/>
      <c r="E62" s="339" t="s">
        <v>119</v>
      </c>
      <c r="F62" s="339"/>
      <c r="G62" s="339"/>
      <c r="H62" s="339"/>
      <c r="I62" s="339"/>
      <c r="J62" s="339"/>
      <c r="K62" s="339"/>
      <c r="L62" s="339"/>
      <c r="M62" s="339"/>
      <c r="N62" s="339"/>
      <c r="O62" s="339"/>
      <c r="P62" s="339"/>
      <c r="Q62" s="339"/>
      <c r="R62" s="174">
        <f>SUM(R60:R61)</f>
        <v>0</v>
      </c>
      <c r="U62" s="79"/>
      <c r="V62" s="79"/>
      <c r="W62" s="79"/>
      <c r="X62" s="79"/>
      <c r="Y62" s="79"/>
      <c r="Z62" s="79"/>
    </row>
    <row r="63" spans="1:26" ht="15" thickBot="1" x14ac:dyDescent="0.4">
      <c r="A63" s="94"/>
      <c r="B63" s="90"/>
      <c r="C63" s="90"/>
      <c r="D63" s="90"/>
      <c r="E63" s="91"/>
      <c r="F63" s="91"/>
      <c r="G63" s="91"/>
      <c r="H63" s="338" t="s">
        <v>140</v>
      </c>
      <c r="I63" s="338"/>
      <c r="J63" s="338"/>
      <c r="K63" s="338"/>
      <c r="L63" s="338"/>
      <c r="M63" s="338"/>
      <c r="N63" s="338"/>
      <c r="O63" s="338"/>
      <c r="P63" s="338"/>
      <c r="Q63" s="338"/>
      <c r="R63" s="174">
        <f>SUM(R17,R19,R22,R25,R30,R37,R44:R49,R52:R59)</f>
        <v>0</v>
      </c>
      <c r="U63" s="79"/>
      <c r="V63" s="79"/>
      <c r="W63" s="79"/>
      <c r="X63" s="79"/>
      <c r="Y63" s="79"/>
      <c r="Z63" s="79"/>
    </row>
    <row r="64" spans="1:26" ht="15" thickBot="1" x14ac:dyDescent="0.4">
      <c r="A64" s="94"/>
      <c r="B64" s="90"/>
      <c r="C64" s="90"/>
      <c r="D64" s="90"/>
      <c r="E64" s="91"/>
      <c r="F64" s="91"/>
      <c r="G64" s="91"/>
      <c r="H64" s="154"/>
      <c r="I64" s="154"/>
      <c r="J64" s="154"/>
      <c r="K64" s="154"/>
      <c r="L64" s="154"/>
      <c r="M64" s="154"/>
      <c r="N64" s="154"/>
      <c r="O64" s="154"/>
      <c r="P64" s="154" t="s">
        <v>147</v>
      </c>
      <c r="Q64" s="154"/>
      <c r="R64" s="174">
        <f>SUMIF(S16:S58,"&gt;=0")</f>
        <v>0</v>
      </c>
      <c r="U64" s="79"/>
      <c r="V64" s="79"/>
      <c r="W64" s="79"/>
      <c r="X64" s="79"/>
      <c r="Y64" s="79"/>
      <c r="Z64" s="79"/>
    </row>
    <row r="65" spans="1:26" ht="15" thickBot="1" x14ac:dyDescent="0.4">
      <c r="A65" s="48"/>
      <c r="B65" s="49"/>
      <c r="C65" s="49"/>
      <c r="D65" s="49"/>
      <c r="E65" s="76"/>
      <c r="F65" s="76"/>
      <c r="G65" s="76"/>
      <c r="H65" s="83"/>
      <c r="I65" s="83"/>
      <c r="J65" s="83"/>
      <c r="K65" s="83"/>
      <c r="L65" s="198" t="s">
        <v>125</v>
      </c>
      <c r="M65" s="198"/>
      <c r="N65" s="198"/>
      <c r="O65" s="198"/>
      <c r="P65" s="198"/>
      <c r="Q65" s="198"/>
      <c r="R65" s="175">
        <f>IF(R62,R64/R62,0)</f>
        <v>0</v>
      </c>
      <c r="S65">
        <f>IF(R62,R64/R62,0)</f>
        <v>0</v>
      </c>
      <c r="U65" s="79"/>
      <c r="V65" s="79"/>
      <c r="W65" s="79"/>
      <c r="X65" s="79"/>
      <c r="Y65" s="79"/>
      <c r="Z65" s="79"/>
    </row>
    <row r="66" spans="1:26" x14ac:dyDescent="0.35">
      <c r="A66" s="185" t="s">
        <v>138</v>
      </c>
      <c r="B66" s="186"/>
      <c r="C66" s="186"/>
      <c r="D66" s="186"/>
      <c r="E66" s="186"/>
      <c r="F66" s="186"/>
      <c r="G66" s="186"/>
      <c r="H66" s="186"/>
      <c r="I66" s="186"/>
      <c r="J66" s="186"/>
      <c r="K66" s="186"/>
      <c r="L66" s="186"/>
      <c r="M66" s="186"/>
      <c r="N66" s="186"/>
      <c r="O66" s="186"/>
      <c r="P66" s="186"/>
      <c r="Q66" s="186"/>
      <c r="R66" s="187"/>
      <c r="U66" s="79"/>
      <c r="V66" s="79"/>
      <c r="W66" s="79"/>
      <c r="X66" s="79"/>
      <c r="Y66" s="79"/>
      <c r="Z66" s="79"/>
    </row>
    <row r="67" spans="1:26" x14ac:dyDescent="0.35">
      <c r="A67" s="188"/>
      <c r="B67" s="189"/>
      <c r="C67" s="189"/>
      <c r="D67" s="189"/>
      <c r="E67" s="189"/>
      <c r="F67" s="189"/>
      <c r="G67" s="189"/>
      <c r="H67" s="189"/>
      <c r="I67" s="189"/>
      <c r="J67" s="189"/>
      <c r="K67" s="189"/>
      <c r="L67" s="189"/>
      <c r="M67" s="189"/>
      <c r="N67" s="189"/>
      <c r="O67" s="189"/>
      <c r="P67" s="189"/>
      <c r="Q67" s="189"/>
      <c r="R67" s="190"/>
      <c r="U67" s="79"/>
      <c r="V67" s="79"/>
      <c r="W67" s="79"/>
      <c r="X67" s="79"/>
      <c r="Y67" s="79"/>
      <c r="Z67" s="79"/>
    </row>
    <row r="68" spans="1:26" x14ac:dyDescent="0.35">
      <c r="A68" s="188"/>
      <c r="B68" s="189"/>
      <c r="C68" s="189"/>
      <c r="D68" s="189"/>
      <c r="E68" s="189"/>
      <c r="F68" s="189"/>
      <c r="G68" s="189"/>
      <c r="H68" s="189"/>
      <c r="I68" s="189"/>
      <c r="J68" s="189"/>
      <c r="K68" s="189"/>
      <c r="L68" s="189"/>
      <c r="M68" s="189"/>
      <c r="N68" s="189"/>
      <c r="O68" s="189"/>
      <c r="P68" s="189"/>
      <c r="Q68" s="189"/>
      <c r="R68" s="190"/>
      <c r="U68" s="79"/>
      <c r="V68" s="79"/>
      <c r="W68" s="79"/>
      <c r="X68" s="79"/>
      <c r="Y68" s="79"/>
      <c r="Z68" s="79"/>
    </row>
    <row r="69" spans="1:26" x14ac:dyDescent="0.35">
      <c r="A69" s="188"/>
      <c r="B69" s="189"/>
      <c r="C69" s="189"/>
      <c r="D69" s="189"/>
      <c r="E69" s="189"/>
      <c r="F69" s="189"/>
      <c r="G69" s="189"/>
      <c r="H69" s="189"/>
      <c r="I69" s="189"/>
      <c r="J69" s="189"/>
      <c r="K69" s="189"/>
      <c r="L69" s="189"/>
      <c r="M69" s="189"/>
      <c r="N69" s="189"/>
      <c r="O69" s="189"/>
      <c r="P69" s="189"/>
      <c r="Q69" s="189"/>
      <c r="R69" s="190"/>
      <c r="U69" s="79"/>
      <c r="V69" s="79"/>
      <c r="W69" s="79"/>
      <c r="X69" s="79"/>
      <c r="Y69" s="79"/>
      <c r="Z69" s="79"/>
    </row>
    <row r="70" spans="1:26" x14ac:dyDescent="0.35">
      <c r="A70" s="188"/>
      <c r="B70" s="189"/>
      <c r="C70" s="189"/>
      <c r="D70" s="189"/>
      <c r="E70" s="189"/>
      <c r="F70" s="189"/>
      <c r="G70" s="189"/>
      <c r="H70" s="189"/>
      <c r="I70" s="189"/>
      <c r="J70" s="189"/>
      <c r="K70" s="189"/>
      <c r="L70" s="189"/>
      <c r="M70" s="189"/>
      <c r="N70" s="189"/>
      <c r="O70" s="189"/>
      <c r="P70" s="189"/>
      <c r="Q70" s="189"/>
      <c r="R70" s="190"/>
      <c r="U70" s="79"/>
      <c r="V70" s="79"/>
      <c r="W70" s="79"/>
      <c r="X70" s="79"/>
      <c r="Y70" s="79"/>
      <c r="Z70" s="79"/>
    </row>
    <row r="71" spans="1:26" x14ac:dyDescent="0.35">
      <c r="A71" s="188"/>
      <c r="B71" s="189"/>
      <c r="C71" s="189"/>
      <c r="D71" s="189"/>
      <c r="E71" s="189"/>
      <c r="F71" s="189"/>
      <c r="G71" s="189"/>
      <c r="H71" s="189"/>
      <c r="I71" s="189"/>
      <c r="J71" s="189"/>
      <c r="K71" s="189"/>
      <c r="L71" s="189"/>
      <c r="M71" s="189"/>
      <c r="N71" s="189"/>
      <c r="O71" s="189"/>
      <c r="P71" s="189"/>
      <c r="Q71" s="189"/>
      <c r="R71" s="190"/>
      <c r="U71" s="79"/>
      <c r="V71" s="79"/>
      <c r="W71" s="79"/>
      <c r="X71" s="79"/>
      <c r="Y71" s="79"/>
      <c r="Z71" s="79"/>
    </row>
    <row r="72" spans="1:26" x14ac:dyDescent="0.35">
      <c r="A72" s="188"/>
      <c r="B72" s="189"/>
      <c r="C72" s="189"/>
      <c r="D72" s="189"/>
      <c r="E72" s="189"/>
      <c r="F72" s="189"/>
      <c r="G72" s="189"/>
      <c r="H72" s="189"/>
      <c r="I72" s="189"/>
      <c r="J72" s="189"/>
      <c r="K72" s="189"/>
      <c r="L72" s="189"/>
      <c r="M72" s="189"/>
      <c r="N72" s="189"/>
      <c r="O72" s="189"/>
      <c r="P72" s="189"/>
      <c r="Q72" s="189"/>
      <c r="R72" s="190"/>
      <c r="U72" s="79"/>
      <c r="V72" s="79"/>
      <c r="W72" s="79"/>
      <c r="X72" s="79"/>
      <c r="Y72" s="79"/>
      <c r="Z72" s="79"/>
    </row>
    <row r="73" spans="1:26" x14ac:dyDescent="0.35">
      <c r="A73" s="188"/>
      <c r="B73" s="189"/>
      <c r="C73" s="189"/>
      <c r="D73" s="189"/>
      <c r="E73" s="189"/>
      <c r="F73" s="189"/>
      <c r="G73" s="189"/>
      <c r="H73" s="189"/>
      <c r="I73" s="189"/>
      <c r="J73" s="189"/>
      <c r="K73" s="189"/>
      <c r="L73" s="189"/>
      <c r="M73" s="189"/>
      <c r="N73" s="189"/>
      <c r="O73" s="189"/>
      <c r="P73" s="189"/>
      <c r="Q73" s="189"/>
      <c r="R73" s="190"/>
      <c r="U73" s="79"/>
      <c r="V73" s="79"/>
      <c r="W73" s="79"/>
      <c r="X73" s="79"/>
      <c r="Y73" s="79"/>
      <c r="Z73" s="79"/>
    </row>
    <row r="74" spans="1:26" ht="14.25" customHeight="1" thickBot="1" x14ac:dyDescent="0.4">
      <c r="A74" s="191"/>
      <c r="B74" s="192"/>
      <c r="C74" s="192"/>
      <c r="D74" s="192"/>
      <c r="E74" s="192"/>
      <c r="F74" s="192"/>
      <c r="G74" s="192"/>
      <c r="H74" s="192"/>
      <c r="I74" s="192"/>
      <c r="J74" s="192"/>
      <c r="K74" s="192"/>
      <c r="L74" s="192"/>
      <c r="M74" s="192"/>
      <c r="N74" s="192"/>
      <c r="O74" s="192"/>
      <c r="P74" s="192"/>
      <c r="Q74" s="192"/>
      <c r="R74" s="193"/>
      <c r="U74" s="79"/>
      <c r="V74" s="79"/>
      <c r="W74" s="79"/>
      <c r="X74" s="79"/>
      <c r="Y74" s="79"/>
      <c r="Z74" s="79"/>
    </row>
    <row r="75" spans="1:26" x14ac:dyDescent="0.35">
      <c r="A75" s="160"/>
      <c r="B75" s="161"/>
      <c r="C75" s="161"/>
      <c r="D75" s="161"/>
      <c r="E75" s="161"/>
      <c r="F75" s="161"/>
      <c r="G75" s="161"/>
      <c r="H75" s="161"/>
      <c r="I75" s="161"/>
      <c r="J75" s="161"/>
      <c r="K75" s="161"/>
      <c r="L75" s="161"/>
      <c r="M75" s="161"/>
      <c r="N75" s="161"/>
      <c r="O75" s="161"/>
      <c r="P75" s="161"/>
      <c r="Q75" s="161"/>
      <c r="R75" s="162"/>
    </row>
    <row r="76" spans="1:26" x14ac:dyDescent="0.35">
      <c r="A76" s="157"/>
      <c r="B76" s="79"/>
      <c r="C76" s="79"/>
      <c r="D76" s="79"/>
      <c r="E76" s="79"/>
      <c r="F76" s="79"/>
      <c r="G76" s="79"/>
      <c r="H76" s="79"/>
      <c r="I76" s="79"/>
      <c r="J76" s="79"/>
      <c r="K76" s="79"/>
      <c r="L76" s="79"/>
      <c r="M76" s="79"/>
      <c r="N76" s="79"/>
      <c r="O76" s="79"/>
      <c r="P76" s="79"/>
      <c r="Q76" s="79"/>
      <c r="R76" s="163"/>
    </row>
    <row r="77" spans="1:26" x14ac:dyDescent="0.35">
      <c r="A77" s="157"/>
      <c r="B77" s="79"/>
      <c r="C77" s="79"/>
      <c r="D77" s="79"/>
      <c r="E77" s="79"/>
      <c r="F77" s="79"/>
      <c r="G77" s="79"/>
      <c r="H77" s="79"/>
      <c r="I77" s="79"/>
      <c r="J77" s="79"/>
      <c r="K77" s="79"/>
      <c r="L77" s="79"/>
      <c r="M77" s="79"/>
      <c r="N77" s="79"/>
      <c r="O77" s="79"/>
      <c r="P77" s="79"/>
      <c r="Q77" s="79"/>
      <c r="R77" s="163"/>
    </row>
    <row r="78" spans="1:26" x14ac:dyDescent="0.35">
      <c r="A78" s="157"/>
      <c r="B78" s="79"/>
      <c r="C78" s="79"/>
      <c r="D78" s="79"/>
      <c r="E78" s="79"/>
      <c r="F78" s="79"/>
      <c r="G78" s="79"/>
      <c r="H78" s="79"/>
      <c r="I78" s="79"/>
      <c r="J78" s="79"/>
      <c r="K78" s="79"/>
      <c r="L78" s="79"/>
      <c r="M78" s="79"/>
      <c r="N78" s="79"/>
      <c r="O78" s="79"/>
      <c r="P78" s="79"/>
      <c r="Q78" s="79"/>
      <c r="R78" s="163"/>
    </row>
    <row r="79" spans="1:26" x14ac:dyDescent="0.35">
      <c r="A79" s="157"/>
      <c r="B79" s="79"/>
      <c r="C79" s="79"/>
      <c r="D79" s="79"/>
      <c r="E79" s="79"/>
      <c r="F79" s="79"/>
      <c r="G79" s="79"/>
      <c r="H79" s="79"/>
      <c r="I79" s="79"/>
      <c r="J79" s="79"/>
      <c r="K79" s="79"/>
      <c r="L79" s="79"/>
      <c r="M79" s="79"/>
      <c r="N79" s="79"/>
      <c r="O79" s="79"/>
      <c r="P79" s="79"/>
      <c r="Q79" s="79"/>
      <c r="R79" s="163"/>
    </row>
    <row r="80" spans="1:26" x14ac:dyDescent="0.35">
      <c r="A80" s="157"/>
      <c r="B80" s="79"/>
      <c r="C80" s="79"/>
      <c r="D80" s="79"/>
      <c r="E80" s="79"/>
      <c r="F80" s="79"/>
      <c r="G80" s="79"/>
      <c r="H80" s="79"/>
      <c r="I80" s="79"/>
      <c r="J80" s="79"/>
      <c r="K80" s="79"/>
      <c r="L80" s="79"/>
      <c r="M80" s="79"/>
      <c r="N80" s="79"/>
      <c r="O80" s="79"/>
      <c r="P80" s="79"/>
      <c r="Q80" s="79"/>
      <c r="R80" s="163"/>
    </row>
    <row r="81" spans="1:18" x14ac:dyDescent="0.35">
      <c r="A81" s="157"/>
      <c r="B81" s="79"/>
      <c r="C81" s="79"/>
      <c r="D81" s="79"/>
      <c r="E81" s="79"/>
      <c r="F81" s="79"/>
      <c r="G81" s="79"/>
      <c r="H81" s="79"/>
      <c r="I81" s="79"/>
      <c r="J81" s="79"/>
      <c r="K81" s="79"/>
      <c r="L81" s="79"/>
      <c r="M81" s="79"/>
      <c r="N81" s="79"/>
      <c r="O81" s="79"/>
      <c r="P81" s="79"/>
      <c r="Q81" s="79"/>
      <c r="R81" s="163"/>
    </row>
    <row r="82" spans="1:18" x14ac:dyDescent="0.35">
      <c r="A82" s="157"/>
      <c r="B82" s="79"/>
      <c r="C82" s="79"/>
      <c r="D82" s="79"/>
      <c r="E82" s="79"/>
      <c r="F82" s="79"/>
      <c r="G82" s="79"/>
      <c r="H82" s="79"/>
      <c r="I82" s="79"/>
      <c r="J82" s="79"/>
      <c r="K82" s="79"/>
      <c r="L82" s="79"/>
      <c r="M82" s="79"/>
      <c r="N82" s="79"/>
      <c r="O82" s="79"/>
      <c r="P82" s="79"/>
      <c r="Q82" s="79"/>
      <c r="R82" s="163"/>
    </row>
    <row r="83" spans="1:18" x14ac:dyDescent="0.35">
      <c r="A83" s="157"/>
      <c r="B83" s="79"/>
      <c r="C83" s="79"/>
      <c r="D83" s="79"/>
      <c r="E83" s="79"/>
      <c r="F83" s="79"/>
      <c r="G83" s="79"/>
      <c r="H83" s="79"/>
      <c r="I83" s="79"/>
      <c r="J83" s="79"/>
      <c r="K83" s="79"/>
      <c r="L83" s="79"/>
      <c r="M83" s="79"/>
      <c r="N83" s="79"/>
      <c r="O83" s="79"/>
      <c r="P83" s="79"/>
      <c r="Q83" s="79"/>
      <c r="R83" s="163"/>
    </row>
    <row r="84" spans="1:18" x14ac:dyDescent="0.35">
      <c r="A84" s="157"/>
      <c r="B84" s="79"/>
      <c r="C84" s="79"/>
      <c r="D84" s="79"/>
      <c r="E84" s="79"/>
      <c r="F84" s="79"/>
      <c r="G84" s="79"/>
      <c r="H84" s="79"/>
      <c r="I84" s="79"/>
      <c r="J84" s="79"/>
      <c r="K84" s="79"/>
      <c r="L84" s="79"/>
      <c r="M84" s="79"/>
      <c r="N84" s="79"/>
      <c r="O84" s="79"/>
      <c r="P84" s="79"/>
      <c r="Q84" s="79"/>
      <c r="R84" s="163"/>
    </row>
    <row r="85" spans="1:18" x14ac:dyDescent="0.35">
      <c r="A85" s="157"/>
      <c r="B85" s="79"/>
      <c r="C85" s="79"/>
      <c r="D85" s="79"/>
      <c r="E85" s="79"/>
      <c r="F85" s="79"/>
      <c r="G85" s="79"/>
      <c r="H85" s="79"/>
      <c r="I85" s="79"/>
      <c r="J85" s="79"/>
      <c r="K85" s="79"/>
      <c r="L85" s="79"/>
      <c r="M85" s="79"/>
      <c r="N85" s="79"/>
      <c r="O85" s="79"/>
      <c r="P85" s="79"/>
      <c r="Q85" s="79"/>
      <c r="R85" s="163"/>
    </row>
    <row r="86" spans="1:18" x14ac:dyDescent="0.35">
      <c r="A86" s="157"/>
      <c r="B86" s="79"/>
      <c r="C86" s="79"/>
      <c r="D86" s="79"/>
      <c r="E86" s="79"/>
      <c r="F86" s="79"/>
      <c r="G86" s="79"/>
      <c r="H86" s="79"/>
      <c r="I86" s="79"/>
      <c r="J86" s="79"/>
      <c r="K86" s="79"/>
      <c r="L86" s="79"/>
      <c r="M86" s="79"/>
      <c r="N86" s="79"/>
      <c r="O86" s="79"/>
      <c r="P86" s="79"/>
      <c r="Q86" s="79"/>
      <c r="R86" s="163"/>
    </row>
    <row r="87" spans="1:18" ht="15" thickBot="1" x14ac:dyDescent="0.4">
      <c r="A87" s="164"/>
      <c r="B87" s="165"/>
      <c r="C87" s="165"/>
      <c r="D87" s="165"/>
      <c r="E87" s="165"/>
      <c r="F87" s="165"/>
      <c r="G87" s="165"/>
      <c r="H87" s="165"/>
      <c r="I87" s="165"/>
      <c r="J87" s="165"/>
      <c r="K87" s="165"/>
      <c r="L87" s="165"/>
      <c r="M87" s="165"/>
      <c r="N87" s="165"/>
      <c r="O87" s="165"/>
      <c r="P87" s="165"/>
      <c r="Q87" s="165"/>
      <c r="R87" s="166"/>
    </row>
    <row r="88" spans="1:18" x14ac:dyDescent="0.35">
      <c r="A88" s="79"/>
      <c r="B88" s="79"/>
      <c r="C88" s="79"/>
      <c r="D88" s="79"/>
      <c r="E88" s="79"/>
      <c r="F88" s="79"/>
      <c r="G88" s="79"/>
      <c r="H88" s="79"/>
      <c r="I88" s="79"/>
      <c r="J88" s="79"/>
      <c r="K88" s="79"/>
      <c r="L88" s="79"/>
      <c r="M88" s="79"/>
      <c r="N88" s="79"/>
      <c r="O88" s="79"/>
      <c r="P88" s="79"/>
      <c r="Q88" s="79"/>
      <c r="R88" s="79"/>
    </row>
    <row r="89" spans="1:18" x14ac:dyDescent="0.35">
      <c r="A89" s="79"/>
      <c r="B89" s="79"/>
      <c r="C89" s="79"/>
      <c r="D89" s="79"/>
      <c r="E89" s="79"/>
      <c r="F89" s="79"/>
      <c r="G89" s="79"/>
      <c r="H89" s="79"/>
      <c r="I89" s="79"/>
      <c r="J89" s="79"/>
      <c r="K89" s="79"/>
      <c r="L89" s="79"/>
      <c r="M89" s="79"/>
      <c r="N89" s="79"/>
      <c r="O89" s="79"/>
      <c r="P89" s="79"/>
      <c r="Q89" s="79"/>
      <c r="R89" s="79"/>
    </row>
  </sheetData>
  <sheetProtection algorithmName="SHA-512" hashValue="tFMiBzmNfrTVxDVnwpZHPcgHbZ1j/LYEg2BvUTYjG8jCbL5Sqa8ENpd49fcITi+hIyPiGkB190WNLFR+6RIltw==" saltValue="EogCW4EgbMybSXO/juLJ0g==" spinCount="100000" sheet="1" formatCells="0" selectLockedCells="1"/>
  <mergeCells count="117">
    <mergeCell ref="G46:H46"/>
    <mergeCell ref="G47:H47"/>
    <mergeCell ref="G48:H48"/>
    <mergeCell ref="G49:H49"/>
    <mergeCell ref="C48:F48"/>
    <mergeCell ref="C26:F26"/>
    <mergeCell ref="C27:F27"/>
    <mergeCell ref="H63:Q63"/>
    <mergeCell ref="E62:Q62"/>
    <mergeCell ref="E61:Q61"/>
    <mergeCell ref="E60:Q60"/>
    <mergeCell ref="C59:F59"/>
    <mergeCell ref="L46:M46"/>
    <mergeCell ref="L47:M47"/>
    <mergeCell ref="L48:M48"/>
    <mergeCell ref="L49:M49"/>
    <mergeCell ref="L56:M56"/>
    <mergeCell ref="L57:M57"/>
    <mergeCell ref="L58:M58"/>
    <mergeCell ref="L51:M51"/>
    <mergeCell ref="L52:M52"/>
    <mergeCell ref="L53:M53"/>
    <mergeCell ref="L54:M54"/>
    <mergeCell ref="L55:M55"/>
    <mergeCell ref="C49:F49"/>
    <mergeCell ref="A50:C50"/>
    <mergeCell ref="D50:R50"/>
    <mergeCell ref="C46:F46"/>
    <mergeCell ref="C47:F47"/>
    <mergeCell ref="L44:M44"/>
    <mergeCell ref="L45:M45"/>
    <mergeCell ref="C44:F44"/>
    <mergeCell ref="B36:G36"/>
    <mergeCell ref="B37:G37"/>
    <mergeCell ref="A39:E39"/>
    <mergeCell ref="F39:R39"/>
    <mergeCell ref="F38:J38"/>
    <mergeCell ref="C28:F28"/>
    <mergeCell ref="C29:F29"/>
    <mergeCell ref="B33:G33"/>
    <mergeCell ref="B34:G34"/>
    <mergeCell ref="A28:B28"/>
    <mergeCell ref="A41:R41"/>
    <mergeCell ref="G43:H43"/>
    <mergeCell ref="C45:F45"/>
    <mergeCell ref="A9:R9"/>
    <mergeCell ref="A31:R31"/>
    <mergeCell ref="F13:G13"/>
    <mergeCell ref="A12:E12"/>
    <mergeCell ref="F12:R12"/>
    <mergeCell ref="A8:R8"/>
    <mergeCell ref="B13:E13"/>
    <mergeCell ref="H13:R13"/>
    <mergeCell ref="A30:B30"/>
    <mergeCell ref="F10:K10"/>
    <mergeCell ref="B10:D10"/>
    <mergeCell ref="C16:F16"/>
    <mergeCell ref="B11:G11"/>
    <mergeCell ref="I11:R11"/>
    <mergeCell ref="A24:B24"/>
    <mergeCell ref="C24:F24"/>
    <mergeCell ref="A25:B25"/>
    <mergeCell ref="M15:N15"/>
    <mergeCell ref="Q24:R24"/>
    <mergeCell ref="G24:H24"/>
    <mergeCell ref="C30:F30"/>
    <mergeCell ref="G30:H30"/>
    <mergeCell ref="A26:B26"/>
    <mergeCell ref="A27:B27"/>
    <mergeCell ref="E1:R1"/>
    <mergeCell ref="E5:R5"/>
    <mergeCell ref="L2:R4"/>
    <mergeCell ref="P10:R10"/>
    <mergeCell ref="A23:R23"/>
    <mergeCell ref="C17:F17"/>
    <mergeCell ref="C18:F18"/>
    <mergeCell ref="C19:F19"/>
    <mergeCell ref="C20:F20"/>
    <mergeCell ref="C21:F21"/>
    <mergeCell ref="A18:B18"/>
    <mergeCell ref="A19:B19"/>
    <mergeCell ref="A20:B20"/>
    <mergeCell ref="A21:B21"/>
    <mergeCell ref="A22:B22"/>
    <mergeCell ref="A6:R7"/>
    <mergeCell ref="A15:B15"/>
    <mergeCell ref="A17:B17"/>
    <mergeCell ref="G15:H15"/>
    <mergeCell ref="C15:F15"/>
    <mergeCell ref="C22:F22"/>
    <mergeCell ref="A16:B16"/>
    <mergeCell ref="A14:R14"/>
    <mergeCell ref="E2:K4"/>
    <mergeCell ref="A66:R74"/>
    <mergeCell ref="G25:H25"/>
    <mergeCell ref="G26:H26"/>
    <mergeCell ref="G27:H27"/>
    <mergeCell ref="G28:H28"/>
    <mergeCell ref="G29:H29"/>
    <mergeCell ref="L65:Q65"/>
    <mergeCell ref="C52:G52"/>
    <mergeCell ref="C53:G53"/>
    <mergeCell ref="C54:G54"/>
    <mergeCell ref="C55:G55"/>
    <mergeCell ref="C56:G56"/>
    <mergeCell ref="C57:G57"/>
    <mergeCell ref="B35:G35"/>
    <mergeCell ref="C25:F25"/>
    <mergeCell ref="A32:R32"/>
    <mergeCell ref="L38:N38"/>
    <mergeCell ref="A40:R40"/>
    <mergeCell ref="A29:B29"/>
    <mergeCell ref="G44:H44"/>
    <mergeCell ref="G45:H45"/>
    <mergeCell ref="A42:C42"/>
    <mergeCell ref="D42:R42"/>
    <mergeCell ref="L43:M43"/>
  </mergeCells>
  <conditionalFormatting sqref="B38">
    <cfRule type="cellIs" dxfId="25" priority="32" operator="greaterThan">
      <formula>18</formula>
    </cfRule>
    <cfRule type="cellIs" dxfId="24" priority="33" operator="between">
      <formula>15</formula>
      <formula>19</formula>
    </cfRule>
    <cfRule type="cellIs" dxfId="23" priority="34" operator="lessThan">
      <formula>16</formula>
    </cfRule>
  </conditionalFormatting>
  <conditionalFormatting sqref="E38">
    <cfRule type="cellIs" dxfId="22" priority="29" operator="lessThan">
      <formula>4</formula>
    </cfRule>
    <cfRule type="cellIs" dxfId="21" priority="30" operator="greaterThan">
      <formula>5</formula>
    </cfRule>
    <cfRule type="cellIs" dxfId="20" priority="31" operator="between">
      <formula>4</formula>
      <formula>5</formula>
    </cfRule>
  </conditionalFormatting>
  <conditionalFormatting sqref="F39:R39">
    <cfRule type="cellIs" dxfId="19" priority="13" operator="greaterThan">
      <formula>24</formula>
    </cfRule>
  </conditionalFormatting>
  <conditionalFormatting sqref="R38">
    <cfRule type="cellIs" dxfId="18" priority="24" operator="between">
      <formula>25</formula>
      <formula>27</formula>
    </cfRule>
    <cfRule type="cellIs" dxfId="17" priority="25" operator="lessThan">
      <formula>25</formula>
    </cfRule>
    <cfRule type="cellIs" dxfId="16" priority="26" operator="greaterThan">
      <formula>27</formula>
    </cfRule>
  </conditionalFormatting>
  <conditionalFormatting sqref="R60">
    <cfRule type="cellIs" dxfId="15" priority="21" operator="between">
      <formula>25</formula>
      <formula>27</formula>
    </cfRule>
    <cfRule type="cellIs" dxfId="14" priority="22" operator="lessThan">
      <formula>25</formula>
    </cfRule>
    <cfRule type="cellIs" dxfId="13" priority="23" operator="greaterThan">
      <formula>27</formula>
    </cfRule>
  </conditionalFormatting>
  <conditionalFormatting sqref="R61">
    <cfRule type="cellIs" dxfId="12" priority="16" operator="between">
      <formula>17</formula>
      <formula>20</formula>
    </cfRule>
    <cfRule type="cellIs" dxfId="11" priority="17" operator="lessThan">
      <formula>18</formula>
    </cfRule>
    <cfRule type="cellIs" dxfId="10" priority="18" operator="greaterThan">
      <formula>20</formula>
    </cfRule>
  </conditionalFormatting>
  <conditionalFormatting sqref="R62">
    <cfRule type="cellIs" dxfId="9" priority="15" operator="between">
      <formula>46</formula>
      <formula>48</formula>
    </cfRule>
    <cfRule type="cellIs" dxfId="8" priority="19" operator="lessThan">
      <formula>46</formula>
    </cfRule>
    <cfRule type="cellIs" dxfId="7" priority="20" operator="greaterThan">
      <formula>48</formula>
    </cfRule>
  </conditionalFormatting>
  <conditionalFormatting sqref="R63">
    <cfRule type="cellIs" dxfId="6" priority="9" operator="greaterThan">
      <formula>24</formula>
    </cfRule>
    <cfRule type="cellIs" dxfId="5" priority="10" operator="lessThan">
      <formula>22</formula>
    </cfRule>
    <cfRule type="cellIs" dxfId="4" priority="11" operator="between">
      <formula>22</formula>
      <formula>24</formula>
    </cfRule>
  </conditionalFormatting>
  <conditionalFormatting sqref="R65">
    <cfRule type="cellIs" dxfId="3" priority="3" operator="greaterThanOrEqual">
      <formula>2.5</formula>
    </cfRule>
    <cfRule type="cellIs" dxfId="2" priority="4" operator="lessThanOrEqual">
      <formula>2.499</formula>
    </cfRule>
  </conditionalFormatting>
  <conditionalFormatting sqref="L38:N38">
    <cfRule type="cellIs" dxfId="1" priority="2" operator="lessThan">
      <formula>3</formula>
    </cfRule>
    <cfRule type="cellIs" dxfId="0" priority="1" operator="greaterThanOrEqual">
      <formula>3</formula>
    </cfRule>
  </conditionalFormatting>
  <dataValidations count="11">
    <dataValidation type="list" allowBlank="1" showInputMessage="1" showErrorMessage="1" sqref="H16:H22 H34:H35 H52:H57 G26:H30 H37 G44:G49">
      <formula1>Term</formula1>
    </dataValidation>
    <dataValidation type="list" allowBlank="1" showInputMessage="1" showErrorMessage="1" sqref="J16:J22 J25:J30 J34:J37 J52:J57 J44:J49">
      <formula1>Year</formula1>
    </dataValidation>
    <dataValidation type="list" allowBlank="1" showInputMessage="1" showErrorMessage="1" sqref="L25:M30 L44:L49 L16:M22 L34:M37 L52:L59 M59:N59">
      <formula1>Grade</formula1>
    </dataValidation>
    <dataValidation type="list" allowBlank="1" showInputMessage="1" showErrorMessage="1" sqref="R16:R22 R54:R56 R34:R37 R59 R47 R44:R45 R52 R25:R30">
      <formula1>AS</formula1>
    </dataValidation>
    <dataValidation type="list" allowBlank="1" showInputMessage="1" showErrorMessage="1" sqref="P47:P49 P20:P21 P16 P18 P34:P36 R46 R53 R48 P52:P58 P44:P45 P26:P29">
      <formula1>cred</formula1>
    </dataValidation>
    <dataValidation type="list" allowBlank="1" showInputMessage="1" showErrorMessage="1" sqref="D42:R42 D50:R50">
      <formula1>Concen</formula1>
    </dataValidation>
    <dataValidation type="list" showInputMessage="1" showErrorMessage="1" sqref="H58:H59">
      <formula1>Term</formula1>
    </dataValidation>
    <dataValidation type="list" showInputMessage="1" showErrorMessage="1" sqref="P59">
      <formula1>cred</formula1>
    </dataValidation>
    <dataValidation type="list" showInputMessage="1" showErrorMessage="1" sqref="R49 R57:R58">
      <formula1>AS</formula1>
    </dataValidation>
    <dataValidation type="list" showInputMessage="1" showErrorMessage="1" sqref="J58:J59">
      <formula1>Year</formula1>
    </dataValidation>
    <dataValidation type="list" allowBlank="1" showInputMessage="1" showErrorMessage="1" sqref="F13:G13 A13">
      <formula1>Prof</formula1>
    </dataValidation>
  </dataValidations>
  <hyperlinks>
    <hyperlink ref="A41" r:id="rId1"/>
    <hyperlink ref="A8" r:id="rId2" display="https://myrbs.business.rutgers.edu/mba/curriculum"/>
    <hyperlink ref="E5" r:id="rId3" display="https://myrbs.business.rutgers.edu/mba"/>
  </hyperlinks>
  <pageMargins left="0.25" right="0.25" top="0.5" bottom="0.5" header="0" footer="0"/>
  <pageSetup scale="89" fitToHeight="0" orientation="portrait" r:id="rId4"/>
  <headerFooter>
    <oddFooter>Page &amp;P of &amp;N</oddFooter>
  </headerFooter>
  <rowBreaks count="3" manualBreakCount="3">
    <brk id="22" max="16383" man="1"/>
    <brk id="39" max="16383" man="1"/>
    <brk id="59" max="16383" man="1"/>
  </row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Drops!$A$2:$A$4</xm:f>
          </x14:formula1>
          <xm:sqref>G25:H25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C2" sqref="C2"/>
    </sheetView>
  </sheetViews>
  <sheetFormatPr defaultColWidth="8.81640625" defaultRowHeight="14.5" x14ac:dyDescent="0.35"/>
  <cols>
    <col min="2" max="2" width="3" bestFit="1" customWidth="1"/>
    <col min="3" max="3" width="6.26953125" bestFit="1" customWidth="1"/>
    <col min="4" max="4" width="7.26953125" bestFit="1" customWidth="1"/>
    <col min="5" max="5" width="14.1796875" customWidth="1"/>
    <col min="6" max="6" width="20.26953125" bestFit="1" customWidth="1"/>
  </cols>
  <sheetData>
    <row r="1" spans="1:8" x14ac:dyDescent="0.35">
      <c r="A1" s="3" t="s">
        <v>17</v>
      </c>
      <c r="B1" s="2" t="s">
        <v>35</v>
      </c>
      <c r="C1" s="3" t="s">
        <v>18</v>
      </c>
      <c r="D1" s="3" t="s">
        <v>63</v>
      </c>
      <c r="E1" s="3" t="s">
        <v>84</v>
      </c>
      <c r="F1" s="3" t="s">
        <v>67</v>
      </c>
      <c r="H1" s="3" t="s">
        <v>89</v>
      </c>
    </row>
    <row r="2" spans="1:8" ht="18" x14ac:dyDescent="0.4">
      <c r="A2" s="6" t="s">
        <v>39</v>
      </c>
      <c r="B2" s="7" t="s">
        <v>113</v>
      </c>
      <c r="C2" s="4" t="s">
        <v>66</v>
      </c>
      <c r="D2" s="6">
        <v>3</v>
      </c>
      <c r="E2" s="6">
        <v>3</v>
      </c>
      <c r="F2" s="30" t="s">
        <v>59</v>
      </c>
      <c r="H2" s="13" t="s">
        <v>90</v>
      </c>
    </row>
    <row r="3" spans="1:8" ht="18" x14ac:dyDescent="0.4">
      <c r="A3" s="6" t="s">
        <v>40</v>
      </c>
      <c r="B3" s="7" t="s">
        <v>112</v>
      </c>
      <c r="C3" s="4" t="s">
        <v>114</v>
      </c>
      <c r="D3" s="6">
        <v>2</v>
      </c>
      <c r="E3" s="6">
        <v>2</v>
      </c>
      <c r="F3" s="31" t="s">
        <v>54</v>
      </c>
    </row>
    <row r="4" spans="1:8" ht="18" x14ac:dyDescent="0.4">
      <c r="A4" s="6" t="s">
        <v>41</v>
      </c>
      <c r="B4" s="7" t="s">
        <v>111</v>
      </c>
      <c r="C4" s="6" t="s">
        <v>42</v>
      </c>
      <c r="D4" s="6">
        <v>1</v>
      </c>
      <c r="E4" s="6">
        <v>1</v>
      </c>
      <c r="F4" s="31" t="s">
        <v>55</v>
      </c>
    </row>
    <row r="5" spans="1:8" ht="18" x14ac:dyDescent="0.4">
      <c r="A5" s="6"/>
      <c r="B5" s="7" t="s">
        <v>110</v>
      </c>
      <c r="C5" s="6" t="s">
        <v>43</v>
      </c>
      <c r="D5" s="6">
        <v>0</v>
      </c>
      <c r="E5" s="6">
        <v>0</v>
      </c>
      <c r="F5" s="31" t="s">
        <v>124</v>
      </c>
    </row>
    <row r="6" spans="1:8" ht="18" x14ac:dyDescent="0.4">
      <c r="A6" s="6"/>
      <c r="B6" s="7" t="s">
        <v>109</v>
      </c>
      <c r="C6" s="6" t="s">
        <v>44</v>
      </c>
      <c r="D6" s="6" t="s">
        <v>52</v>
      </c>
      <c r="E6" s="6"/>
      <c r="F6" s="31" t="s">
        <v>73</v>
      </c>
    </row>
    <row r="7" spans="1:8" ht="18" x14ac:dyDescent="0.4">
      <c r="A7" s="6"/>
      <c r="B7" s="7" t="s">
        <v>108</v>
      </c>
      <c r="C7" s="6" t="s">
        <v>45</v>
      </c>
      <c r="D7" s="6" t="s">
        <v>53</v>
      </c>
      <c r="E7" s="6"/>
      <c r="F7" s="31" t="s">
        <v>74</v>
      </c>
    </row>
    <row r="8" spans="1:8" ht="18" x14ac:dyDescent="0.4">
      <c r="A8" s="6"/>
      <c r="B8" s="7" t="s">
        <v>107</v>
      </c>
      <c r="C8" s="6" t="s">
        <v>46</v>
      </c>
      <c r="D8" s="55" t="s">
        <v>114</v>
      </c>
      <c r="E8" s="6"/>
      <c r="F8" s="31" t="s">
        <v>69</v>
      </c>
    </row>
    <row r="9" spans="1:8" ht="18" x14ac:dyDescent="0.4">
      <c r="A9" s="6"/>
      <c r="B9" s="7" t="s">
        <v>106</v>
      </c>
      <c r="C9" s="6" t="s">
        <v>48</v>
      </c>
      <c r="D9" s="6"/>
      <c r="E9" s="6"/>
      <c r="F9" s="31" t="s">
        <v>56</v>
      </c>
    </row>
    <row r="10" spans="1:8" ht="18" x14ac:dyDescent="0.4">
      <c r="A10" s="6"/>
      <c r="B10" s="7" t="s">
        <v>105</v>
      </c>
      <c r="C10" s="6" t="s">
        <v>47</v>
      </c>
      <c r="D10" s="6"/>
      <c r="E10" s="6"/>
      <c r="F10" s="31" t="s">
        <v>57</v>
      </c>
    </row>
    <row r="11" spans="1:8" ht="18" x14ac:dyDescent="0.4">
      <c r="A11" s="6"/>
      <c r="B11" s="7" t="s">
        <v>104</v>
      </c>
      <c r="C11" s="6" t="s">
        <v>49</v>
      </c>
      <c r="D11" s="6"/>
      <c r="E11" s="6"/>
      <c r="F11" s="31" t="s">
        <v>58</v>
      </c>
    </row>
    <row r="12" spans="1:8" ht="18" x14ac:dyDescent="0.4">
      <c r="A12" s="6"/>
      <c r="B12" s="7" t="s">
        <v>103</v>
      </c>
      <c r="C12" s="6" t="s">
        <v>50</v>
      </c>
      <c r="D12" s="6"/>
      <c r="E12" s="6"/>
      <c r="F12" s="31" t="s">
        <v>60</v>
      </c>
    </row>
    <row r="13" spans="1:8" ht="18" x14ac:dyDescent="0.4">
      <c r="A13" s="8"/>
      <c r="B13" s="7" t="s">
        <v>102</v>
      </c>
      <c r="C13" s="6" t="s">
        <v>51</v>
      </c>
      <c r="D13" s="8"/>
      <c r="E13" s="8"/>
      <c r="F13" s="31" t="s">
        <v>61</v>
      </c>
    </row>
    <row r="14" spans="1:8" ht="18" x14ac:dyDescent="0.4">
      <c r="A14" s="8"/>
      <c r="B14" s="9" t="s">
        <v>101</v>
      </c>
      <c r="C14" s="6" t="s">
        <v>52</v>
      </c>
      <c r="D14" s="8"/>
      <c r="E14" s="8"/>
      <c r="F14" s="31" t="s">
        <v>62</v>
      </c>
    </row>
    <row r="15" spans="1:8" ht="18" x14ac:dyDescent="0.4">
      <c r="A15" s="8"/>
      <c r="B15" s="8">
        <v>23</v>
      </c>
      <c r="C15" s="6"/>
      <c r="D15" s="8"/>
      <c r="E15" s="8"/>
      <c r="F15" s="31" t="s">
        <v>70</v>
      </c>
    </row>
    <row r="16" spans="1:8" ht="18" x14ac:dyDescent="0.4">
      <c r="B16">
        <v>22</v>
      </c>
      <c r="C16" s="8"/>
      <c r="F16" s="31" t="s">
        <v>71</v>
      </c>
    </row>
    <row r="17" spans="2:6" ht="18" x14ac:dyDescent="0.4">
      <c r="B17">
        <v>21</v>
      </c>
      <c r="F17" s="31" t="s">
        <v>72</v>
      </c>
    </row>
    <row r="18" spans="2:6" x14ac:dyDescent="0.35">
      <c r="B18">
        <v>20</v>
      </c>
    </row>
    <row r="19" spans="2:6" x14ac:dyDescent="0.35">
      <c r="B19">
        <v>19</v>
      </c>
    </row>
    <row r="20" spans="2:6" x14ac:dyDescent="0.35">
      <c r="B20">
        <v>18</v>
      </c>
    </row>
    <row r="21" spans="2:6" x14ac:dyDescent="0.35">
      <c r="B21">
        <v>17</v>
      </c>
    </row>
    <row r="22" spans="2:6" x14ac:dyDescent="0.35">
      <c r="B22">
        <v>16</v>
      </c>
    </row>
    <row r="23" spans="2:6" x14ac:dyDescent="0.35">
      <c r="B23">
        <v>15</v>
      </c>
    </row>
    <row r="24" spans="2:6" x14ac:dyDescent="0.35">
      <c r="B24">
        <v>14</v>
      </c>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15" sqref="A15"/>
    </sheetView>
  </sheetViews>
  <sheetFormatPr defaultRowHeight="14.5" x14ac:dyDescent="0.35"/>
  <sheetData>
    <row r="1" spans="1:5" ht="26.5" x14ac:dyDescent="0.35">
      <c r="A1" s="101" t="s">
        <v>126</v>
      </c>
      <c r="B1" s="101" t="s">
        <v>127</v>
      </c>
      <c r="C1" s="102" t="s">
        <v>128</v>
      </c>
      <c r="D1" s="103" t="s">
        <v>129</v>
      </c>
      <c r="E1" s="102" t="s">
        <v>130</v>
      </c>
    </row>
    <row r="2" spans="1:5" x14ac:dyDescent="0.35">
      <c r="A2" s="95">
        <v>11</v>
      </c>
      <c r="B2" t="s">
        <v>131</v>
      </c>
      <c r="C2" s="96">
        <v>4</v>
      </c>
      <c r="D2" s="97">
        <f t="shared" ref="D2:D11" si="0">PRODUCT(A2,C2)</f>
        <v>44</v>
      </c>
      <c r="E2" s="98"/>
    </row>
    <row r="3" spans="1:5" x14ac:dyDescent="0.35">
      <c r="A3" s="95">
        <v>0</v>
      </c>
      <c r="B3" s="99" t="s">
        <v>43</v>
      </c>
      <c r="C3" s="96">
        <v>3.67</v>
      </c>
      <c r="D3" s="97">
        <f t="shared" si="0"/>
        <v>0</v>
      </c>
      <c r="E3" s="98"/>
    </row>
    <row r="4" spans="1:5" x14ac:dyDescent="0.35">
      <c r="A4" s="95">
        <v>0</v>
      </c>
      <c r="B4" t="s">
        <v>44</v>
      </c>
      <c r="C4" s="96">
        <v>3.33</v>
      </c>
      <c r="D4" s="97">
        <f t="shared" si="0"/>
        <v>0</v>
      </c>
      <c r="E4" s="98"/>
    </row>
    <row r="5" spans="1:5" x14ac:dyDescent="0.35">
      <c r="A5" s="95">
        <v>8</v>
      </c>
      <c r="B5" t="s">
        <v>132</v>
      </c>
      <c r="C5" s="96">
        <v>3</v>
      </c>
      <c r="D5" s="97">
        <f t="shared" si="0"/>
        <v>24</v>
      </c>
      <c r="E5" s="98"/>
    </row>
    <row r="6" spans="1:5" x14ac:dyDescent="0.35">
      <c r="A6" s="95">
        <v>6</v>
      </c>
      <c r="B6" s="99" t="s">
        <v>46</v>
      </c>
      <c r="C6" s="96">
        <v>2.67</v>
      </c>
      <c r="D6" s="97">
        <f t="shared" si="0"/>
        <v>16.02</v>
      </c>
      <c r="E6" s="98"/>
    </row>
    <row r="7" spans="1:5" x14ac:dyDescent="0.35">
      <c r="A7" s="95">
        <v>0</v>
      </c>
      <c r="B7" t="s">
        <v>48</v>
      </c>
      <c r="C7" s="96">
        <v>2.33</v>
      </c>
      <c r="D7" s="97">
        <f t="shared" si="0"/>
        <v>0</v>
      </c>
      <c r="E7" s="98"/>
    </row>
    <row r="8" spans="1:5" x14ac:dyDescent="0.35">
      <c r="A8" s="95">
        <v>6</v>
      </c>
      <c r="B8" t="s">
        <v>133</v>
      </c>
      <c r="C8" s="96">
        <v>2</v>
      </c>
      <c r="D8" s="97">
        <f t="shared" si="0"/>
        <v>12</v>
      </c>
      <c r="E8" s="98"/>
    </row>
    <row r="9" spans="1:5" x14ac:dyDescent="0.35">
      <c r="A9" s="95">
        <v>0</v>
      </c>
      <c r="B9" s="99" t="s">
        <v>49</v>
      </c>
      <c r="C9" s="96">
        <v>1.67</v>
      </c>
      <c r="D9" s="97">
        <f t="shared" si="0"/>
        <v>0</v>
      </c>
      <c r="E9" s="98"/>
    </row>
    <row r="10" spans="1:5" x14ac:dyDescent="0.35">
      <c r="A10" s="95">
        <v>0</v>
      </c>
      <c r="B10" t="s">
        <v>50</v>
      </c>
      <c r="C10" s="96">
        <v>1</v>
      </c>
      <c r="D10" s="97">
        <f t="shared" si="0"/>
        <v>0</v>
      </c>
      <c r="E10" s="98"/>
    </row>
    <row r="11" spans="1:5" x14ac:dyDescent="0.35">
      <c r="A11" s="95">
        <v>0</v>
      </c>
      <c r="B11" t="s">
        <v>51</v>
      </c>
      <c r="C11" s="96">
        <v>0</v>
      </c>
      <c r="D11" s="97">
        <f t="shared" si="0"/>
        <v>0</v>
      </c>
      <c r="E11" s="98"/>
    </row>
    <row r="12" spans="1:5" ht="39.5" x14ac:dyDescent="0.35">
      <c r="A12" s="104" t="s">
        <v>134</v>
      </c>
      <c r="B12" s="104"/>
      <c r="C12" s="105"/>
      <c r="D12" s="106" t="s">
        <v>135</v>
      </c>
      <c r="E12" s="105" t="s">
        <v>130</v>
      </c>
    </row>
    <row r="13" spans="1:5" x14ac:dyDescent="0.35">
      <c r="A13" s="97">
        <f>SUM(A2:A11)</f>
        <v>31</v>
      </c>
      <c r="C13" s="98"/>
      <c r="D13" s="97">
        <f>SUM(D2:D10)</f>
        <v>96.02</v>
      </c>
      <c r="E13" s="100">
        <f>D13/A13</f>
        <v>3.0974193548387094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83A10E719B844087086539EA1CED5D" ma:contentTypeVersion="13" ma:contentTypeDescription="Create a new document." ma:contentTypeScope="" ma:versionID="b108d06f0e7e2b766dfc4e4dfc650002">
  <xsd:schema xmlns:xsd="http://www.w3.org/2001/XMLSchema" xmlns:xs="http://www.w3.org/2001/XMLSchema" xmlns:p="http://schemas.microsoft.com/office/2006/metadata/properties" xmlns:ns3="5e2727f3-1866-46a2-bfec-29821adb93ac" xmlns:ns4="bb954c19-f1e3-4d14-8be0-73684091bb81" targetNamespace="http://schemas.microsoft.com/office/2006/metadata/properties" ma:root="true" ma:fieldsID="cacee6a044602a36af611c38420a3db2" ns3:_="" ns4:_="">
    <xsd:import namespace="5e2727f3-1866-46a2-bfec-29821adb93ac"/>
    <xsd:import namespace="bb954c19-f1e3-4d14-8be0-73684091bb8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727f3-1866-46a2-bfec-29821adb9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954c19-f1e3-4d14-8be0-73684091bb8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0A62A-1A89-425A-B417-363534C5459E}">
  <ds:schemaRefs>
    <ds:schemaRef ds:uri="http://schemas.microsoft.com/sharepoint/v3/contenttype/forms"/>
  </ds:schemaRefs>
</ds:datastoreItem>
</file>

<file path=customXml/itemProps2.xml><?xml version="1.0" encoding="utf-8"?>
<ds:datastoreItem xmlns:ds="http://schemas.openxmlformats.org/officeDocument/2006/customXml" ds:itemID="{A7A3F383-72AC-41E2-94C8-6AC6582716D0}">
  <ds:schemaRef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bb954c19-f1e3-4d14-8be0-73684091bb81"/>
    <ds:schemaRef ds:uri="http://purl.org/dc/elements/1.1/"/>
    <ds:schemaRef ds:uri="5e2727f3-1866-46a2-bfec-29821adb93ac"/>
    <ds:schemaRef ds:uri="http://www.w3.org/XML/1998/namespace"/>
    <ds:schemaRef ds:uri="http://purl.org/dc/dcmitype/"/>
  </ds:schemaRefs>
</ds:datastoreItem>
</file>

<file path=customXml/itemProps3.xml><?xml version="1.0" encoding="utf-8"?>
<ds:datastoreItem xmlns:ds="http://schemas.openxmlformats.org/officeDocument/2006/customXml" ds:itemID="{238903C2-0E3C-40E7-A6E8-BB7C32457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727f3-1866-46a2-bfec-29821adb93ac"/>
    <ds:schemaRef ds:uri="bb954c19-f1e3-4d14-8be0-73684091b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DCR</vt:lpstr>
      <vt:lpstr>Drops</vt:lpstr>
      <vt:lpstr>Sheet1</vt:lpstr>
      <vt:lpstr>AS</vt:lpstr>
      <vt:lpstr>Concen</vt:lpstr>
      <vt:lpstr>cred</vt:lpstr>
      <vt:lpstr>Grade</vt:lpstr>
      <vt:lpstr>DCR!Print_Area</vt:lpstr>
      <vt:lpstr>DCR!Print_Titles</vt:lpstr>
      <vt:lpstr>Prof</vt:lpstr>
      <vt:lpstr>Stem_Crdts</vt:lpstr>
      <vt:lpstr>Term</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GeBorde, Cyndi</dc:creator>
  <cp:lastModifiedBy>GeBorde, Cyndi</cp:lastModifiedBy>
  <cp:lastPrinted>2024-10-24T14:49:42Z</cp:lastPrinted>
  <dcterms:created xsi:type="dcterms:W3CDTF">2016-08-23T13:53:50Z</dcterms:created>
  <dcterms:modified xsi:type="dcterms:W3CDTF">2024-10-25T16:00:08Z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0x0101007B83A10E719B844087086539EA1CED5D</vt:lpwstr>
  </property>
</Properties>
</file>