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rutgersconnect-my.sharepoint.com/personal/dcg7_business_rutgers_edu/Documents/Desktop/"/>
    </mc:Choice>
  </mc:AlternateContent>
  <xr:revisionPtr revIDLastSave="0" documentId="8_{2359B92F-7A31-4900-AF05-032AFF29DB9A}" xr6:coauthVersionLast="47" xr6:coauthVersionMax="47" xr10:uidLastSave="{00000000-0000-0000-0000-000000000000}"/>
  <bookViews>
    <workbookView xWindow="-120" yWindow="-120" windowWidth="29040" windowHeight="15720" xr2:uid="{00000000-000D-0000-FFFF-FFFF00000000}"/>
  </bookViews>
  <sheets>
    <sheet name="45 Credit" sheetId="4" r:id="rId1"/>
    <sheet name="Drops" sheetId="2" state="hidden" r:id="rId2"/>
    <sheet name="Grade Calc" sheetId="3" state="hidden" r:id="rId3"/>
  </sheets>
  <definedNames>
    <definedName name="AS">Drops!$E$2:$E$7</definedName>
    <definedName name="Concen">Drops!$F$2:$F$18</definedName>
    <definedName name="cred">Drops!$D$2:$D$9</definedName>
    <definedName name="Grade">Drops!$C$2:$C$17</definedName>
    <definedName name="Prof">Drops!$H$2</definedName>
    <definedName name="Stem_Crdts">Drops!$E$2:$E$7</definedName>
    <definedName name="Term">Drops!$A$2:$A$5</definedName>
    <definedName name="Year">Drops!$B$2:$B$25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0" i="4" l="1"/>
  <c r="L41" i="4"/>
  <c r="R67" i="4"/>
  <c r="D65" i="4"/>
  <c r="D64" i="4"/>
  <c r="U62" i="4"/>
  <c r="N62" i="4" s="1"/>
  <c r="T62" i="4" s="1"/>
  <c r="S62" i="4"/>
  <c r="U61" i="4"/>
  <c r="N61" i="4" s="1"/>
  <c r="T61" i="4" s="1"/>
  <c r="S61" i="4"/>
  <c r="U60" i="4"/>
  <c r="N60" i="4" s="1"/>
  <c r="T60" i="4" s="1"/>
  <c r="S60" i="4"/>
  <c r="U59" i="4"/>
  <c r="S59" i="4"/>
  <c r="N59" i="4"/>
  <c r="T59" i="4" s="1"/>
  <c r="U58" i="4"/>
  <c r="N58" i="4" s="1"/>
  <c r="T58" i="4" s="1"/>
  <c r="S58" i="4"/>
  <c r="U57" i="4"/>
  <c r="N57" i="4" s="1"/>
  <c r="T57" i="4" s="1"/>
  <c r="S57" i="4"/>
  <c r="U56" i="4"/>
  <c r="N56" i="4" s="1"/>
  <c r="T56" i="4" s="1"/>
  <c r="S56" i="4"/>
  <c r="U53" i="4"/>
  <c r="N53" i="4" s="1"/>
  <c r="T53" i="4" s="1"/>
  <c r="S53" i="4"/>
  <c r="U52" i="4"/>
  <c r="N52" i="4" s="1"/>
  <c r="T52" i="4" s="1"/>
  <c r="S52" i="4"/>
  <c r="U51" i="4"/>
  <c r="N51" i="4" s="1"/>
  <c r="T51" i="4" s="1"/>
  <c r="S51" i="4"/>
  <c r="U50" i="4"/>
  <c r="N50" i="4" s="1"/>
  <c r="T50" i="4" s="1"/>
  <c r="U49" i="4"/>
  <c r="N49" i="4" s="1"/>
  <c r="T49" i="4" s="1"/>
  <c r="S49" i="4"/>
  <c r="U48" i="4"/>
  <c r="N48" i="4" s="1"/>
  <c r="T48" i="4" s="1"/>
  <c r="S48" i="4"/>
  <c r="F42" i="4"/>
  <c r="E41" i="4"/>
  <c r="B41" i="4"/>
  <c r="U40" i="4"/>
  <c r="S40" i="4"/>
  <c r="N40" i="4"/>
  <c r="T40" i="4" s="1"/>
  <c r="U39" i="4"/>
  <c r="N39" i="4" s="1"/>
  <c r="T39" i="4" s="1"/>
  <c r="S39" i="4"/>
  <c r="U38" i="4"/>
  <c r="N38" i="4" s="1"/>
  <c r="T38" i="4" s="1"/>
  <c r="S38" i="4"/>
  <c r="U37" i="4"/>
  <c r="S37" i="4"/>
  <c r="N37" i="4"/>
  <c r="T37" i="4" s="1"/>
  <c r="U33" i="4"/>
  <c r="S33" i="4"/>
  <c r="N33" i="4"/>
  <c r="T33" i="4" s="1"/>
  <c r="U32" i="4"/>
  <c r="S32" i="4"/>
  <c r="N32" i="4"/>
  <c r="T32" i="4" s="1"/>
  <c r="U31" i="4"/>
  <c r="S31" i="4"/>
  <c r="N31" i="4"/>
  <c r="T31" i="4" s="1"/>
  <c r="U30" i="4"/>
  <c r="S30" i="4"/>
  <c r="N30" i="4"/>
  <c r="T30" i="4" s="1"/>
  <c r="U29" i="4"/>
  <c r="S29" i="4"/>
  <c r="N29" i="4"/>
  <c r="T29" i="4" s="1"/>
  <c r="U28" i="4"/>
  <c r="S28" i="4"/>
  <c r="N28" i="4"/>
  <c r="T28" i="4" s="1"/>
  <c r="U24" i="4"/>
  <c r="S24" i="4"/>
  <c r="N24" i="4"/>
  <c r="T24" i="4" s="1"/>
  <c r="U23" i="4"/>
  <c r="S23" i="4"/>
  <c r="N23" i="4"/>
  <c r="T23" i="4" s="1"/>
  <c r="U22" i="4"/>
  <c r="N22" i="4" s="1"/>
  <c r="T22" i="4" s="1"/>
  <c r="S22" i="4"/>
  <c r="U21" i="4"/>
  <c r="N21" i="4" s="1"/>
  <c r="T21" i="4" s="1"/>
  <c r="S21" i="4"/>
  <c r="U20" i="4"/>
  <c r="S20" i="4"/>
  <c r="N20" i="4"/>
  <c r="T20" i="4" s="1"/>
  <c r="U19" i="4"/>
  <c r="S19" i="4"/>
  <c r="N19" i="4"/>
  <c r="T19" i="4" s="1"/>
  <c r="U18" i="4"/>
  <c r="S18" i="4"/>
  <c r="N18" i="4"/>
  <c r="T18" i="4" s="1"/>
  <c r="R41" i="4" l="1"/>
  <c r="R64" i="4" s="1"/>
  <c r="R65" i="4"/>
  <c r="S66" i="4"/>
  <c r="T68" i="4"/>
  <c r="R68" i="4"/>
  <c r="R69" i="4" l="1"/>
  <c r="R66" i="4"/>
  <c r="T69" i="4"/>
  <c r="A13" i="3" l="1"/>
  <c r="D11" i="3"/>
  <c r="D10" i="3"/>
  <c r="D9" i="3"/>
  <c r="D8" i="3"/>
  <c r="D7" i="3"/>
  <c r="D6" i="3"/>
  <c r="D5" i="3"/>
  <c r="D4" i="3"/>
  <c r="D3" i="3"/>
  <c r="D2" i="3"/>
  <c r="D13" i="3" l="1"/>
  <c r="E1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Cyndi GeBorde</author>
  </authors>
  <commentList>
    <comment ref="A16" authorId="0" shapeId="0" xr:uid="{08282499-017C-47A2-B6A8-75AEF856F22F}">
      <text>
        <r>
          <rPr>
            <b/>
            <sz val="9"/>
            <color indexed="81"/>
            <rFont val="Tahoma"/>
            <family val="2"/>
          </rPr>
          <t>for advising notes</t>
        </r>
        <r>
          <rPr>
            <sz val="9"/>
            <color indexed="81"/>
            <rFont val="Tahoma"/>
            <family val="2"/>
          </rPr>
          <t xml:space="preserve">
</t>
        </r>
      </text>
    </comment>
    <comment ref="A26" authorId="0" shapeId="0" xr:uid="{6AF0098D-BA4A-4D39-B77F-0CF7A34DB5E4}">
      <text>
        <r>
          <rPr>
            <b/>
            <sz val="9"/>
            <color indexed="81"/>
            <rFont val="Tahoma"/>
            <family val="2"/>
          </rPr>
          <t>for advising notes</t>
        </r>
        <r>
          <rPr>
            <sz val="9"/>
            <color indexed="81"/>
            <rFont val="Tahoma"/>
            <family val="2"/>
          </rPr>
          <t xml:space="preserve">
</t>
        </r>
      </text>
    </comment>
    <comment ref="A35" authorId="0" shapeId="0" xr:uid="{12136B1E-EBDF-4C65-9B10-11262FB8C3E4}">
      <text>
        <r>
          <rPr>
            <b/>
            <sz val="9"/>
            <color indexed="81"/>
            <rFont val="Tahoma"/>
            <family val="2"/>
          </rPr>
          <t>for advising notes</t>
        </r>
        <r>
          <rPr>
            <sz val="9"/>
            <color indexed="81"/>
            <rFont val="Tahoma"/>
            <family val="2"/>
          </rPr>
          <t xml:space="preserve">
</t>
        </r>
      </text>
    </comment>
    <comment ref="D46" authorId="0" shapeId="0" xr:uid="{B18F8B0F-F487-454C-8953-6C03AA64D11C}">
      <text>
        <r>
          <rPr>
            <b/>
            <sz val="9"/>
            <color indexed="81"/>
            <rFont val="Tahoma"/>
            <family val="2"/>
          </rPr>
          <t>for advising notes</t>
        </r>
        <r>
          <rPr>
            <sz val="9"/>
            <color indexed="81"/>
            <rFont val="Tahoma"/>
            <family val="2"/>
          </rPr>
          <t xml:space="preserve">
</t>
        </r>
      </text>
    </comment>
    <comment ref="D54" authorId="0" shapeId="0" xr:uid="{3A1A03DC-9731-4A4D-BB74-FFEB06E37414}">
      <text>
        <r>
          <rPr>
            <b/>
            <sz val="9"/>
            <color indexed="81"/>
            <rFont val="Tahoma"/>
            <family val="2"/>
          </rPr>
          <t>for advising notes</t>
        </r>
        <r>
          <rPr>
            <sz val="9"/>
            <color indexed="81"/>
            <rFont val="Tahoma"/>
            <family val="2"/>
          </rPr>
          <t xml:space="preserve">
</t>
        </r>
      </text>
    </comment>
    <comment ref="R63" authorId="0" shapeId="0" xr:uid="{D7CF68F3-5A6C-4A6A-B75C-73923E22EF96}">
      <text>
        <r>
          <rPr>
            <sz val="9"/>
            <color indexed="81"/>
            <rFont val="Tahoma"/>
            <family val="2"/>
          </rPr>
          <t xml:space="preserve">
</t>
        </r>
      </text>
    </comment>
  </commentList>
</comments>
</file>

<file path=xl/sharedStrings.xml><?xml version="1.0" encoding="utf-8"?>
<sst xmlns="http://schemas.openxmlformats.org/spreadsheetml/2006/main" count="222" uniqueCount="162">
  <si>
    <t xml:space="preserve"> Admitted:</t>
  </si>
  <si>
    <t>Course #</t>
  </si>
  <si>
    <t>010:577</t>
  </si>
  <si>
    <t>Title</t>
  </si>
  <si>
    <t>223:581</t>
  </si>
  <si>
    <t>373:628</t>
  </si>
  <si>
    <t>Business Ethics &amp; Society</t>
  </si>
  <si>
    <t>390:587</t>
  </si>
  <si>
    <t>620:585</t>
  </si>
  <si>
    <t>Organization Behavior</t>
  </si>
  <si>
    <t>630:586</t>
  </si>
  <si>
    <t>Marketing Management</t>
  </si>
  <si>
    <t>799:580</t>
  </si>
  <si>
    <t>Term</t>
  </si>
  <si>
    <t>Grade</t>
  </si>
  <si>
    <t xml:space="preserve">Course# </t>
  </si>
  <si>
    <t>198:609</t>
  </si>
  <si>
    <t>Information Technology for Managers</t>
  </si>
  <si>
    <t>373:551</t>
  </si>
  <si>
    <t>553:593</t>
  </si>
  <si>
    <t>620:588</t>
  </si>
  <si>
    <t>960:575</t>
  </si>
  <si>
    <t xml:space="preserve">620:672 </t>
  </si>
  <si>
    <t xml:space="preserve">621:543 </t>
  </si>
  <si>
    <t>799:650</t>
  </si>
  <si>
    <t xml:space="preserve">Course #     </t>
  </si>
  <si>
    <t>Yr</t>
  </si>
  <si>
    <t>{3}</t>
  </si>
  <si>
    <t>{1}</t>
  </si>
  <si>
    <t>{2}</t>
  </si>
  <si>
    <t>Spring</t>
  </si>
  <si>
    <t>Summer</t>
  </si>
  <si>
    <t>Fall</t>
  </si>
  <si>
    <t>A</t>
  </si>
  <si>
    <t>A-</t>
  </si>
  <si>
    <t>B+</t>
  </si>
  <si>
    <t>B</t>
  </si>
  <si>
    <t>B-</t>
  </si>
  <si>
    <t>C</t>
  </si>
  <si>
    <t>C+</t>
  </si>
  <si>
    <t>C-</t>
  </si>
  <si>
    <t>D</t>
  </si>
  <si>
    <t>F</t>
  </si>
  <si>
    <t>Inc</t>
  </si>
  <si>
    <t>TBD</t>
  </si>
  <si>
    <t>Accounting - CPA</t>
  </si>
  <si>
    <t>Accounting - Taxation</t>
  </si>
  <si>
    <t>Finance</t>
  </si>
  <si>
    <t>Global Business</t>
  </si>
  <si>
    <t>Marketing</t>
  </si>
  <si>
    <t>MRIA</t>
  </si>
  <si>
    <t>Pharmaceutical Mgmt</t>
  </si>
  <si>
    <t>Real Estate</t>
  </si>
  <si>
    <t>Cred</t>
  </si>
  <si>
    <t>Electives/Concentration 2 Credits =</t>
  </si>
  <si>
    <t>Electives/Concentration 1 Credits =</t>
  </si>
  <si>
    <t>current</t>
  </si>
  <si>
    <t>Concen</t>
  </si>
  <si>
    <t>Urb. Entre. &amp; Econ. Dev.</t>
  </si>
  <si>
    <t xml:space="preserve">Strategy &amp; Leadership - Strategy </t>
  </si>
  <si>
    <t>Strategy &amp; Leadership - Leadership</t>
  </si>
  <si>
    <t>Supply Chain Mgmt</t>
  </si>
  <si>
    <t>AIM - Info. Tech.</t>
  </si>
  <si>
    <t>AIM - Analytics</t>
  </si>
  <si>
    <t>Core Total=</t>
  </si>
  <si>
    <t>Foundation Total =</t>
  </si>
  <si>
    <t>Integrative Total=</t>
  </si>
  <si>
    <t>Total Credits=</t>
  </si>
  <si>
    <r>
      <t xml:space="preserve">Business Law </t>
    </r>
    <r>
      <rPr>
        <sz val="8"/>
        <color theme="1"/>
        <rFont val="Arial Narrow"/>
        <family val="2"/>
      </rPr>
      <t xml:space="preserve">(formerly Law &amp; Legal Reasoning)  </t>
    </r>
    <r>
      <rPr>
        <sz val="11"/>
        <color theme="1"/>
        <rFont val="Arial Narrow"/>
        <family val="2"/>
      </rPr>
      <t xml:space="preserve">   </t>
    </r>
  </si>
  <si>
    <r>
      <t xml:space="preserve">140:592 </t>
    </r>
    <r>
      <rPr>
        <sz val="8"/>
        <color theme="1"/>
        <rFont val="Arial Narrow"/>
        <family val="2"/>
      </rPr>
      <t>(formerly 373:592)</t>
    </r>
  </si>
  <si>
    <t xml:space="preserve">620:685      </t>
  </si>
  <si>
    <t>Part-time MBA Program</t>
  </si>
  <si>
    <t>Stem Crdts</t>
  </si>
  <si>
    <t>Name:</t>
  </si>
  <si>
    <t>Email:</t>
  </si>
  <si>
    <t>RUID#:</t>
  </si>
  <si>
    <t xml:space="preserve"> Phone#:</t>
  </si>
  <si>
    <t>Prof.</t>
  </si>
  <si>
    <t>X</t>
  </si>
  <si>
    <t>add to stem 
column</t>
  </si>
  <si>
    <t>STEM DESIGNATED COURSES LINK</t>
  </si>
  <si>
    <t>Core/Foundation/Integrative STEM TOTAL=</t>
  </si>
  <si>
    <t>General/Free Elective Courses and/or Secondary (2) Concentration. Choose from drop-down --&gt;:</t>
  </si>
  <si>
    <t>Electives/Primary (1) Concentration
(if applicable). Choose from drop-down--&gt;:</t>
  </si>
  <si>
    <t>24</t>
  </si>
  <si>
    <t>25</t>
  </si>
  <si>
    <t>26</t>
  </si>
  <si>
    <t>27</t>
  </si>
  <si>
    <t>28</t>
  </si>
  <si>
    <t>29</t>
  </si>
  <si>
    <t>30</t>
  </si>
  <si>
    <t>31</t>
  </si>
  <si>
    <t>32</t>
  </si>
  <si>
    <t>33</t>
  </si>
  <si>
    <t>34</t>
  </si>
  <si>
    <t>35</t>
  </si>
  <si>
    <t>36</t>
  </si>
  <si>
    <t>A/S</t>
  </si>
  <si>
    <r>
      <t xml:space="preserve">International Business
</t>
    </r>
    <r>
      <rPr>
        <sz val="8"/>
        <color rgb="FFFF0000"/>
        <rFont val="Arial Narrow"/>
        <family val="2"/>
      </rPr>
      <t>(req. for Global Business Concentration)</t>
    </r>
  </si>
  <si>
    <t># of credits</t>
  </si>
  <si>
    <t>LETTER GRADE</t>
  </si>
  <si>
    <t>VALUE</t>
  </si>
  <si>
    <t>GRADE POINTS</t>
  </si>
  <si>
    <t>GPA</t>
  </si>
  <si>
    <t xml:space="preserve">A </t>
  </si>
  <si>
    <t xml:space="preserve">B </t>
  </si>
  <si>
    <t xml:space="preserve">C </t>
  </si>
  <si>
    <t>TOTAL CREDITS</t>
  </si>
  <si>
    <t>TOTAL GRADE POINTS</t>
  </si>
  <si>
    <t>Grade Pts</t>
  </si>
  <si>
    <t>CR</t>
  </si>
  <si>
    <t>Dear student . This is an unofficial GPA Calculator and is not an substitution for the official GPA which can only be calculated by the university Registrar. This spreadsheet is intended to be used as a tool only. this file contains a sample gpa calculator  to assist you with planning your courses and understanding which grades you need obtain to increase your gpa. Use this as a tool only.  These values represent the total number of credits you have received for each letter grade. For example, if you have 3 grades of an "A", you have 9 credits worth of A's.  Once you figure out how to use the calculator, you can also put in hypothetical grades to see how your gpa might be affected.  Remember transfer courses and credits should not be included in this calculator because your Rutgers gpa is only based on Rutgers courses.  Good luck.</t>
  </si>
  <si>
    <t>email:mba@business.rutgers.edu</t>
  </si>
  <si>
    <t>Total Grade Points=</t>
  </si>
  <si>
    <r>
      <t xml:space="preserve">Accounting for Managers
</t>
    </r>
    <r>
      <rPr>
        <sz val="8"/>
        <color rgb="FFFF0000"/>
        <rFont val="Arial Narrow"/>
        <family val="2"/>
      </rPr>
      <t>pre-req for Financial Management</t>
    </r>
  </si>
  <si>
    <r>
      <t xml:space="preserve">Business Communications
</t>
    </r>
    <r>
      <rPr>
        <sz val="9"/>
        <color rgb="FFFF0000"/>
        <rFont val="Arial Narrow"/>
        <family val="2"/>
      </rPr>
      <t>(recommended)</t>
    </r>
  </si>
  <si>
    <r>
      <t xml:space="preserve">Data Analysis &amp; Decision Making *
</t>
    </r>
    <r>
      <rPr>
        <sz val="8"/>
        <color rgb="FFFF0000"/>
        <rFont val="Arial Narrow"/>
        <family val="2"/>
      </rPr>
      <t>(req. for AIM concentration)</t>
    </r>
  </si>
  <si>
    <r>
      <t>Strategic Management</t>
    </r>
    <r>
      <rPr>
        <b/>
        <sz val="11"/>
        <color theme="1"/>
        <rFont val="Arial Narrow"/>
        <family val="2"/>
      </rPr>
      <t xml:space="preserve">
</t>
    </r>
    <r>
      <rPr>
        <sz val="9"/>
        <color rgb="FFFF0000"/>
        <rFont val="Arial Narrow"/>
        <family val="2"/>
      </rPr>
      <t>pre-req = Org Behavior</t>
    </r>
    <r>
      <rPr>
        <b/>
        <sz val="11"/>
        <color theme="1"/>
        <rFont val="Arial Narrow"/>
        <family val="2"/>
      </rPr>
      <t xml:space="preserve">
</t>
    </r>
    <r>
      <rPr>
        <sz val="8"/>
        <color rgb="FFFF0000"/>
        <rFont val="Arial Narrow"/>
        <family val="2"/>
      </rPr>
      <t>(req. for  Strategy and Leadership Concentration)</t>
    </r>
    <r>
      <rPr>
        <sz val="11"/>
        <color rgb="FFFF0000"/>
        <rFont val="Arial Narrow"/>
        <family val="2"/>
      </rPr>
      <t xml:space="preserve"> </t>
    </r>
    <r>
      <rPr>
        <b/>
        <sz val="11"/>
        <color theme="1"/>
        <rFont val="Arial Narrow"/>
        <family val="2"/>
      </rPr>
      <t xml:space="preserve">     </t>
    </r>
  </si>
  <si>
    <t xml:space="preserve"> *Requires Proficiencies (Calc &amp; Stats);   BOLD=STEM (add credits to STEM column)</t>
  </si>
  <si>
    <t>Bold = STEM (add credits to STEM column)      *requires Calc &amp; Stats Proficiencies</t>
  </si>
  <si>
    <r>
      <t>Financial Management</t>
    </r>
    <r>
      <rPr>
        <sz val="11"/>
        <color theme="1"/>
        <rFont val="Arial Narrow"/>
        <family val="2"/>
      </rPr>
      <t>*</t>
    </r>
  </si>
  <si>
    <r>
      <t>Operations Analysis</t>
    </r>
    <r>
      <rPr>
        <sz val="11"/>
        <color theme="1"/>
        <rFont val="Arial Narrow"/>
        <family val="2"/>
      </rPr>
      <t>*</t>
    </r>
  </si>
  <si>
    <r>
      <t>Managerial Economic Analysis</t>
    </r>
    <r>
      <rPr>
        <sz val="11"/>
        <color theme="1"/>
        <rFont val="Arial Narrow"/>
        <family val="2"/>
      </rPr>
      <t>*</t>
    </r>
    <r>
      <rPr>
        <b/>
        <sz val="11"/>
        <color theme="1"/>
        <rFont val="Arial Narrow"/>
        <family val="2"/>
      </rPr>
      <t xml:space="preserve">
</t>
    </r>
    <r>
      <rPr>
        <sz val="8"/>
        <color rgb="FFFF0000"/>
        <rFont val="Arial Narrow"/>
        <family val="2"/>
      </rPr>
      <t>pre or co-req for Financial Management</t>
    </r>
  </si>
  <si>
    <t>BOLD=STEM (add credits to STEM column)</t>
  </si>
  <si>
    <t>IF STEM Enter
Credits
Here</t>
  </si>
  <si>
    <t>Enter
Credits
(0-3)</t>
  </si>
  <si>
    <t>Enter 
Credits 
Here</t>
  </si>
  <si>
    <t>Enter  Credits
Here</t>
  </si>
  <si>
    <t>IF STEM
Enter
Credits
Here</t>
  </si>
  <si>
    <t>IF STEM Enter
Credits Here</t>
  </si>
  <si>
    <t xml:space="preserve">Total Core/Foundation/ICR Credits =  </t>
  </si>
  <si>
    <t xml:space="preserve">Total Elective/Concentration Credits =  </t>
  </si>
  <si>
    <t>PA</t>
  </si>
  <si>
    <t>https://myrbs.business.rutgers.edu/students/mba/full-time-part-time
https://myrbs.business.rutgers.edu/mba/part-time-curriculum</t>
  </si>
  <si>
    <r>
      <rPr>
        <b/>
        <sz val="14"/>
        <color theme="0"/>
        <rFont val="Arial Narrow"/>
        <family val="2"/>
      </rPr>
      <t xml:space="preserve">FOUNDATION COURSES
 (Choose 3 courses) </t>
    </r>
    <r>
      <rPr>
        <b/>
        <sz val="11"/>
        <color theme="0"/>
        <rFont val="Arial Narrow"/>
        <family val="2"/>
      </rPr>
      <t xml:space="preserve">
STEM COURSES ARE IN BOLD - PLEASE ADD THE CREDITS TO THE "STEM Credits" COLUMN
https://myrbs.business.rutgers.edu/students/mba/full-time-part-time
https://myrbs.business.rutgers.edu/mba/part-time-curriculum</t>
    </r>
  </si>
  <si>
    <r>
      <rPr>
        <b/>
        <sz val="14"/>
        <color theme="0"/>
        <rFont val="Arial Narrow"/>
        <family val="2"/>
      </rPr>
      <t>CORE</t>
    </r>
    <r>
      <rPr>
        <b/>
        <sz val="11"/>
        <color theme="0"/>
        <rFont val="Arial Narrow"/>
        <family val="2"/>
      </rPr>
      <t xml:space="preserve"> 
</t>
    </r>
    <r>
      <rPr>
        <b/>
        <sz val="14"/>
        <color theme="0"/>
        <rFont val="Arial Narrow"/>
        <family val="2"/>
      </rPr>
      <t xml:space="preserve">(Must complete all 19 credits) </t>
    </r>
    <r>
      <rPr>
        <b/>
        <sz val="11"/>
        <color theme="0"/>
        <rFont val="Arial Narrow"/>
        <family val="2"/>
      </rPr>
      <t xml:space="preserve">
STEM COURSES ARE IN BOLD - PLEASE ADD THE CREDITS TO THE "STEM Credits" COLUMN
https://myrbs.business.rutgers.edu/students/mba/full-time-part-time
https://myrbs.business.rutgers.edu/mba/part-time-curriculum</t>
    </r>
  </si>
  <si>
    <t xml:space="preserve">1 Corporate Place South
Piscataway, NJ   08854
</t>
  </si>
  <si>
    <t xml:space="preserve">1 Washington Park, 6th floor
Newark, NJ 07102
</t>
  </si>
  <si>
    <r>
      <rPr>
        <b/>
        <sz val="14"/>
        <color theme="0"/>
        <rFont val="Arial Narrow"/>
        <family val="2"/>
      </rPr>
      <t>CONCENTRATION COURSES</t>
    </r>
    <r>
      <rPr>
        <b/>
        <sz val="11"/>
        <color theme="0"/>
        <rFont val="Arial Narrow"/>
        <family val="2"/>
      </rPr>
      <t xml:space="preserve">
</t>
    </r>
    <r>
      <rPr>
        <b/>
        <sz val="14"/>
        <color theme="0"/>
        <rFont val="Arial Narrow"/>
        <family val="2"/>
      </rPr>
      <t xml:space="preserve">Please refer to the MBA website for the most current guidelines
</t>
    </r>
    <r>
      <rPr>
        <b/>
        <u/>
        <sz val="14"/>
        <color theme="4" tint="0.39997558519241921"/>
        <rFont val="Arial Narrow"/>
        <family val="2"/>
      </rPr>
      <t>https://myrbs.business.rutgers.edu/mba/concentrations</t>
    </r>
    <r>
      <rPr>
        <b/>
        <sz val="14"/>
        <color theme="0"/>
        <rFont val="Arial Narrow"/>
        <family val="2"/>
      </rPr>
      <t xml:space="preserve">
</t>
    </r>
    <r>
      <rPr>
        <b/>
        <sz val="13"/>
        <color theme="0"/>
        <rFont val="Arial Narrow"/>
        <family val="2"/>
      </rPr>
      <t>PLEASE DESIGNATE STEM COURSES IN BOLD AND ADD CREDITS TO THE "STEM Credits" COLUMN</t>
    </r>
  </si>
  <si>
    <t>NOTE: STEM DESIGNATION COURSE CREDITS MUST EQUAL 23 OR GREATER
https://myrbs.business.rutgers.edu/mba-stem-courses</t>
  </si>
  <si>
    <r>
      <t xml:space="preserve">Total STEM Credits </t>
    </r>
    <r>
      <rPr>
        <sz val="10"/>
        <color theme="1"/>
        <rFont val="Calibri"/>
        <family val="2"/>
        <scheme val="minor"/>
      </rPr>
      <t>(Min. 23 credits -</t>
    </r>
    <r>
      <rPr>
        <b/>
        <sz val="10"/>
        <color theme="1"/>
        <rFont val="Calibri"/>
        <family val="2"/>
        <scheme val="minor"/>
      </rPr>
      <t>Not required</t>
    </r>
    <r>
      <rPr>
        <sz val="10"/>
        <color theme="1"/>
        <rFont val="Calibri"/>
        <family val="2"/>
        <scheme val="minor"/>
      </rPr>
      <t>)</t>
    </r>
    <r>
      <rPr>
        <b/>
        <sz val="11"/>
        <color theme="1"/>
        <rFont val="Calibri"/>
        <family val="2"/>
        <scheme val="minor"/>
      </rPr>
      <t xml:space="preserve"> =  </t>
    </r>
  </si>
  <si>
    <t>Calculus Coursera Link</t>
  </si>
  <si>
    <t>Statistics Coursera Link</t>
  </si>
  <si>
    <r>
      <rPr>
        <b/>
        <sz val="11"/>
        <color theme="1"/>
        <rFont val="Arial Narrow"/>
        <family val="2"/>
      </rPr>
      <t>Calc Proficiency (Check One or leave blank)</t>
    </r>
    <r>
      <rPr>
        <sz val="11"/>
        <color theme="1"/>
        <rFont val="Arial Narrow"/>
        <family val="2"/>
      </rPr>
      <t xml:space="preserve">
</t>
    </r>
    <r>
      <rPr>
        <sz val="9"/>
        <color rgb="FFFF0000"/>
        <rFont val="Arial Narrow"/>
        <family val="2"/>
      </rPr>
      <t>Must use your Rutgers email address to access your free Coursera account</t>
    </r>
    <r>
      <rPr>
        <sz val="11"/>
        <color theme="1"/>
        <rFont val="Arial Narrow"/>
        <family val="2"/>
      </rPr>
      <t xml:space="preserve"> </t>
    </r>
  </si>
  <si>
    <r>
      <t xml:space="preserve">Statistics Proficiency (Check One or leave blank)
</t>
    </r>
    <r>
      <rPr>
        <sz val="9"/>
        <color rgb="FFFF0000"/>
        <rFont val="Arial Narrow"/>
        <family val="2"/>
      </rPr>
      <t xml:space="preserve">Must use your Rutgers email address to access your free Coursera account </t>
    </r>
  </si>
  <si>
    <t>Please note that students opting into the 45 credit MBA will have additive credits to their degree should they pursue a secondary/dual concentration. Checking the above box is mandatory for any student who entered the program before Fall 2026 and is pursuing the 45-credit MBA Program.</t>
  </si>
  <si>
    <r>
      <rPr>
        <b/>
        <sz val="14"/>
        <color theme="0"/>
        <rFont val="Arial Narrow"/>
        <family val="2"/>
      </rPr>
      <t>INTEGRATIVE COURSE REQUIREMENT</t>
    </r>
    <r>
      <rPr>
        <b/>
        <sz val="11"/>
        <color theme="0"/>
        <rFont val="Arial Narrow"/>
        <family val="2"/>
      </rPr>
      <t xml:space="preserve"> 
</t>
    </r>
    <r>
      <rPr>
        <b/>
        <sz val="13"/>
        <color rgb="FFFF0000"/>
        <rFont val="Arial Narrow"/>
        <family val="2"/>
      </rPr>
      <t>Choose 1 course – After completion of all core courses</t>
    </r>
    <r>
      <rPr>
        <b/>
        <sz val="11"/>
        <color theme="0"/>
        <rFont val="Arial Narrow"/>
        <family val="2"/>
      </rPr>
      <t xml:space="preserve">
STEM COURSES ARE IN BOLD - PLEASE ADD THE CREDITS TO THE "STEM Credits" COLUMN
https://myrbs.business.rutgers.edu/students/mba/full-time-part-time
https://myrbs.business.rutgers.edu/mba/part-time-curriculum</t>
    </r>
  </si>
  <si>
    <r>
      <t xml:space="preserve">Supply Chain Management Client Project
</t>
    </r>
    <r>
      <rPr>
        <sz val="9"/>
        <color rgb="FFFF0000"/>
        <rFont val="Arial Narrow"/>
        <family val="2"/>
      </rPr>
      <t>Ops Analysis is the only pre-req</t>
    </r>
  </si>
  <si>
    <r>
      <rPr>
        <b/>
        <sz val="16"/>
        <color theme="0"/>
        <rFont val="Calibri"/>
        <family val="2"/>
        <scheme val="minor"/>
      </rPr>
      <t>It is your responsibility to be aware of your graduation requirements and to complete this form each semester. We encourage all students to consult with their academic advisor once per semester. Should you have any questions about coursework or graduation requirements, please contact us at mba@business.rutgers.edu or visit https://myrbs.business.rutgers.edu/mba .</t>
    </r>
    <r>
      <rPr>
        <b/>
        <sz val="16"/>
        <color theme="1"/>
        <rFont val="Calibri"/>
        <family val="2"/>
        <scheme val="minor"/>
      </rPr>
      <t xml:space="preserve">
</t>
    </r>
  </si>
  <si>
    <t>Student Signature*</t>
  </si>
  <si>
    <t>*Required during upload for graduation</t>
  </si>
  <si>
    <t>Date</t>
  </si>
  <si>
    <r>
      <t xml:space="preserve">Total Overall Credits (min. 45) =
</t>
    </r>
    <r>
      <rPr>
        <b/>
        <sz val="8"/>
        <color theme="1"/>
        <rFont val="Arial Narrow"/>
        <family val="2"/>
      </rPr>
      <t>(must enter # of credits under "Credits", if you have a grade, to get the correct GPA)</t>
    </r>
    <r>
      <rPr>
        <b/>
        <sz val="11"/>
        <color theme="1"/>
        <rFont val="Arial Narrow"/>
        <family val="2"/>
      </rPr>
      <t xml:space="preserve">   </t>
    </r>
  </si>
  <si>
    <r>
      <t xml:space="preserve">GPA </t>
    </r>
    <r>
      <rPr>
        <sz val="8"/>
        <color theme="1"/>
        <rFont val="Calibri"/>
        <family val="2"/>
        <scheme val="minor"/>
      </rPr>
      <t>(must be above a 2.5 to graduate)</t>
    </r>
    <r>
      <rPr>
        <b/>
        <sz val="11"/>
        <color theme="1"/>
        <rFont val="Calibri"/>
        <family val="2"/>
        <scheme val="minor"/>
      </rPr>
      <t>=</t>
    </r>
  </si>
  <si>
    <t>N/A - General</t>
  </si>
  <si>
    <t>Artificial Intelligence (AI)</t>
  </si>
  <si>
    <r>
      <t xml:space="preserve">Entrepreneurship and Innovation 
(formerlyTech Comm &amp; Entrpshp)
</t>
    </r>
    <r>
      <rPr>
        <sz val="9"/>
        <color rgb="FFFF0000"/>
        <rFont val="Arial Narrow"/>
        <family val="2"/>
      </rPr>
      <t>Only given in the Fall on the Livingston Campus</t>
    </r>
  </si>
  <si>
    <r>
      <t xml:space="preserve">Entrepreneurship and Innovation 
</t>
    </r>
    <r>
      <rPr>
        <b/>
        <sz val="9"/>
        <color rgb="FFFF0000"/>
        <rFont val="Arial Narrow"/>
        <family val="2"/>
      </rPr>
      <t xml:space="preserve"> (Previously Tech Comm., Innov., &amp; Entrepreneurship)</t>
    </r>
  </si>
  <si>
    <r>
      <t xml:space="preserve">Integrated Business Applications 
</t>
    </r>
    <r>
      <rPr>
        <b/>
        <sz val="9"/>
        <color rgb="FFFF0000"/>
        <rFont val="Arial Narrow"/>
        <family val="2"/>
      </rPr>
      <t>+ an additional minimum of 27 credits</t>
    </r>
  </si>
  <si>
    <r>
      <t xml:space="preserve">Part-time Program - MBA Curriculum Progress Worksheet 
</t>
    </r>
    <r>
      <rPr>
        <b/>
        <sz val="10"/>
        <color theme="0"/>
        <rFont val="Arial Narrow"/>
        <family val="2"/>
      </rPr>
      <t>( min. 45 credits - as of Fall 2026)</t>
    </r>
    <r>
      <rPr>
        <b/>
        <sz val="14"/>
        <color theme="0"/>
        <rFont val="Arial Narrow"/>
        <family val="2"/>
      </rPr>
      <t xml:space="preserve">
School 22 – Curriculum 135 </t>
    </r>
  </si>
  <si>
    <t>update 05/26/26 cg</t>
  </si>
  <si>
    <r>
      <t xml:space="preserve">OPT-IN 45 CREDIT MBA--------------------------------&gt; 
</t>
    </r>
    <r>
      <rPr>
        <b/>
        <sz val="12"/>
        <color rgb="FFFF0000"/>
        <rFont val="Arial Narrow"/>
        <family val="2"/>
      </rPr>
      <t>If no check box, please manually enter "Yes"------------------------------------------------------&gt;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</si>
</sst>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quot;:&quot;###"/>
    <numFmt numFmtId="165" formatCode="0.000"/>
    <numFmt numFmtId="166" formatCode="0.0000"/>
    <numFmt numFmtId="167" formatCode="m/d/yy;@"/>
  </numFmts>
  <fonts count="50" x14ac:knownFonts="1">
    <font>
      <sz val="11"/>
      <color theme="1"/>
      <name val="Calibri"/>
      <family val="2"/>
      <scheme val="minor"/>
    </font>
    <font>
      <b/>
      <sz val="11"/>
      <color theme="1"/>
      <name val="Calibri"/>
      <family val="2"/>
      <scheme val="minor"/>
    </font>
    <font>
      <sz val="8"/>
      <color theme="1"/>
      <name val="Calibri"/>
      <family val="2"/>
      <scheme val="minor"/>
    </font>
    <font>
      <u/>
      <sz val="9"/>
      <color theme="1"/>
      <name val="Calibri"/>
      <family val="2"/>
      <scheme val="minor"/>
    </font>
    <font>
      <b/>
      <sz val="11"/>
      <color theme="1"/>
      <name val="Arial Narrow"/>
      <family val="2"/>
    </font>
    <font>
      <sz val="11"/>
      <color theme="1"/>
      <name val="Arial Narrow"/>
      <family val="2"/>
    </font>
    <font>
      <b/>
      <sz val="10"/>
      <color theme="1"/>
      <name val="Arial Narrow"/>
      <family val="2"/>
    </font>
    <font>
      <b/>
      <sz val="10"/>
      <name val="Arial"/>
      <family val="2"/>
    </font>
    <font>
      <sz val="11"/>
      <name val="Arial Narrow"/>
      <family val="2"/>
    </font>
    <font>
      <b/>
      <sz val="11"/>
      <name val="Arial Narrow"/>
      <family val="2"/>
    </font>
    <font>
      <u/>
      <sz val="11"/>
      <color theme="10"/>
      <name val="Calibri"/>
      <family val="2"/>
      <scheme val="minor"/>
    </font>
    <font>
      <sz val="8"/>
      <color theme="1"/>
      <name val="Arial Narrow"/>
      <family val="2"/>
    </font>
    <font>
      <b/>
      <sz val="8"/>
      <color theme="1"/>
      <name val="Calibri"/>
      <family val="2"/>
      <scheme val="minor"/>
    </font>
    <font>
      <b/>
      <sz val="11"/>
      <color theme="0"/>
      <name val="Calibri"/>
      <family val="2"/>
      <scheme val="minor"/>
    </font>
    <font>
      <sz val="9"/>
      <color theme="1"/>
      <name val="Arial Narrow"/>
      <family val="2"/>
    </font>
    <font>
      <b/>
      <sz val="11"/>
      <color theme="0"/>
      <name val="Arial Narrow"/>
      <family val="2"/>
    </font>
    <font>
      <sz val="11"/>
      <color theme="0"/>
      <name val="Arial Narrow"/>
      <family val="2"/>
    </font>
    <font>
      <b/>
      <sz val="14"/>
      <color theme="0"/>
      <name val="Arial Narrow"/>
      <family val="2"/>
    </font>
    <font>
      <sz val="14"/>
      <color theme="0"/>
      <name val="Arial Narrow"/>
      <family val="2"/>
    </font>
    <font>
      <b/>
      <sz val="14"/>
      <color theme="1"/>
      <name val="Arial Narrow"/>
      <family val="2"/>
    </font>
    <font>
      <b/>
      <sz val="14"/>
      <name val="Arial Narrow"/>
      <family val="2"/>
    </font>
    <font>
      <b/>
      <sz val="13"/>
      <color theme="0"/>
      <name val="Arial Narrow"/>
      <family val="2"/>
    </font>
    <font>
      <b/>
      <sz val="14"/>
      <color theme="0"/>
      <name val="Calibri"/>
      <family val="2"/>
      <scheme val="minor"/>
    </font>
    <font>
      <b/>
      <u/>
      <sz val="14"/>
      <color theme="4" tint="0.39997558519241921"/>
      <name val="Arial Narrow"/>
      <family val="2"/>
    </font>
    <font>
      <u/>
      <sz val="8"/>
      <color theme="10"/>
      <name val="Calibri"/>
      <family val="2"/>
      <scheme val="minor"/>
    </font>
    <font>
      <b/>
      <sz val="10"/>
      <color theme="0"/>
      <name val="Arial Narrow"/>
      <family val="2"/>
    </font>
    <font>
      <sz val="8"/>
      <color rgb="FFFF0000"/>
      <name val="Arial Narrow"/>
      <family val="2"/>
    </font>
    <font>
      <sz val="11"/>
      <color rgb="FFFF0000"/>
      <name val="Arial Narrow"/>
      <family val="2"/>
    </font>
    <font>
      <b/>
      <sz val="10"/>
      <color indexed="10"/>
      <name val="Arial"/>
      <family val="2"/>
    </font>
    <font>
      <b/>
      <sz val="10"/>
      <color indexed="12"/>
      <name val="Arial"/>
      <family val="2"/>
    </font>
    <font>
      <sz val="10"/>
      <name val="Arial"/>
      <family val="2"/>
    </font>
    <font>
      <b/>
      <sz val="12"/>
      <color theme="1"/>
      <name val="Calibri"/>
      <family val="2"/>
      <scheme val="minor"/>
    </font>
    <font>
      <b/>
      <sz val="8"/>
      <color theme="1"/>
      <name val="Arial Narrow"/>
      <family val="2"/>
    </font>
    <font>
      <sz val="9"/>
      <color rgb="FFFF0000"/>
      <name val="Arial Narrow"/>
      <family val="2"/>
    </font>
    <font>
      <sz val="10"/>
      <color theme="1"/>
      <name val="Calibri"/>
      <family val="2"/>
      <scheme val="minor"/>
    </font>
    <font>
      <b/>
      <sz val="10"/>
      <color theme="1"/>
      <name val="Calibri"/>
      <family val="2"/>
      <scheme val="minor"/>
    </font>
    <font>
      <b/>
      <sz val="9"/>
      <color theme="1"/>
      <name val="Arial Narrow"/>
      <family val="2"/>
    </font>
    <font>
      <b/>
      <sz val="18"/>
      <color theme="0"/>
      <name val="Arial Narrow"/>
      <family val="2"/>
    </font>
    <font>
      <sz val="16"/>
      <color theme="1"/>
      <name val="Calibri"/>
      <family val="2"/>
      <scheme val="minor"/>
    </font>
    <font>
      <b/>
      <sz val="9"/>
      <color rgb="FFFF0000"/>
      <name val="Arial Narrow"/>
      <family val="2"/>
    </font>
    <font>
      <b/>
      <sz val="10"/>
      <name val="Arial Narrow"/>
      <family val="2"/>
    </font>
    <font>
      <b/>
      <sz val="13"/>
      <color rgb="FFFF0000"/>
      <name val="Arial Narrow"/>
      <family val="2"/>
    </font>
    <font>
      <sz val="12"/>
      <color theme="1"/>
      <name val="Calibri"/>
      <family val="2"/>
      <scheme val="minor"/>
    </font>
    <font>
      <b/>
      <sz val="16"/>
      <color theme="1"/>
      <name val="Calibri"/>
      <family val="2"/>
      <scheme val="minor"/>
    </font>
    <font>
      <b/>
      <sz val="16"/>
      <color theme="0"/>
      <name val="Calibri"/>
      <family val="2"/>
      <scheme val="minor"/>
    </font>
    <font>
      <sz val="18"/>
      <color theme="1"/>
      <name val="Calibri"/>
      <family val="2"/>
      <scheme val="minor"/>
    </font>
    <font>
      <b/>
      <u/>
      <sz val="12"/>
      <color theme="10"/>
      <name val="Calibri"/>
      <family val="2"/>
      <scheme val="minor"/>
    </font>
    <font>
      <sz val="9"/>
      <color indexed="81"/>
      <name val="Tahoma"/>
      <family val="2"/>
    </font>
    <font>
      <b/>
      <sz val="9"/>
      <color indexed="81"/>
      <name val="Tahoma"/>
      <family val="2"/>
    </font>
    <font>
      <b/>
      <sz val="12"/>
      <color rgb="FFFF0000"/>
      <name val="Arial Narrow"/>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theme="0" tint="-0.14999847407452621"/>
        <bgColor indexed="64"/>
      </patternFill>
    </fill>
    <fill>
      <patternFill patternType="solid">
        <fgColor rgb="FFC0000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00B0F0"/>
        <bgColor indexed="64"/>
      </patternFill>
    </fill>
  </fills>
  <borders count="63">
    <border>
      <left/>
      <right/>
      <top/>
      <bottom/>
      <diagonal/>
    </border>
    <border>
      <left/>
      <right/>
      <top/>
      <bottom style="thin">
        <color indexed="64"/>
      </bottom>
      <diagonal/>
    </border>
    <border>
      <left/>
      <right/>
      <top style="thin">
        <color indexed="64"/>
      </top>
      <bottom style="thin">
        <color indexed="64"/>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416">
    <xf numFmtId="0" fontId="0" fillId="0" borderId="0" xfId="0"/>
    <xf numFmtId="0" fontId="0" fillId="2" borderId="0" xfId="0" applyFill="1"/>
    <xf numFmtId="0" fontId="4" fillId="2" borderId="0" xfId="0" applyFont="1" applyFill="1"/>
    <xf numFmtId="0" fontId="4" fillId="2" borderId="0" xfId="0" applyFont="1" applyFill="1" applyAlignment="1">
      <alignment horizontal="center"/>
    </xf>
    <xf numFmtId="0" fontId="5" fillId="2" borderId="0" xfId="0" applyFont="1" applyFill="1" applyAlignment="1">
      <alignment horizontal="center"/>
    </xf>
    <xf numFmtId="0" fontId="5" fillId="2" borderId="2" xfId="0" applyFont="1" applyFill="1" applyBorder="1" applyAlignment="1" applyProtection="1">
      <alignment horizontal="center"/>
      <protection locked="0"/>
    </xf>
    <xf numFmtId="0" fontId="5" fillId="0" borderId="0" xfId="0" applyFont="1" applyAlignment="1">
      <alignment horizontal="center"/>
    </xf>
    <xf numFmtId="49" fontId="5" fillId="0" borderId="0" xfId="0" applyNumberFormat="1" applyFont="1" applyAlignment="1">
      <alignment horizontal="center"/>
    </xf>
    <xf numFmtId="0" fontId="5" fillId="0" borderId="0" xfId="0" applyFont="1"/>
    <xf numFmtId="49" fontId="5" fillId="0" borderId="0" xfId="0" applyNumberFormat="1" applyFont="1"/>
    <xf numFmtId="1" fontId="5" fillId="2" borderId="2" xfId="0" applyNumberFormat="1" applyFont="1" applyFill="1" applyBorder="1" applyAlignment="1" applyProtection="1">
      <alignment horizontal="center"/>
      <protection locked="0"/>
    </xf>
    <xf numFmtId="1" fontId="0" fillId="2" borderId="1" xfId="0" applyNumberFormat="1" applyFill="1" applyBorder="1" applyAlignment="1" applyProtection="1">
      <alignment horizontal="center"/>
      <protection locked="0"/>
    </xf>
    <xf numFmtId="1" fontId="0" fillId="2" borderId="2" xfId="0" applyNumberFormat="1" applyFill="1" applyBorder="1" applyAlignment="1" applyProtection="1">
      <alignment horizontal="center"/>
      <protection locked="0"/>
    </xf>
    <xf numFmtId="0" fontId="1" fillId="0" borderId="0" xfId="0" applyFont="1" applyAlignment="1">
      <alignment horizontal="center"/>
    </xf>
    <xf numFmtId="0" fontId="4" fillId="5" borderId="6" xfId="0" applyFont="1" applyFill="1" applyBorder="1"/>
    <xf numFmtId="0" fontId="4" fillId="5" borderId="21" xfId="0" applyFont="1" applyFill="1" applyBorder="1"/>
    <xf numFmtId="0" fontId="5" fillId="2" borderId="24" xfId="0" applyFont="1" applyFill="1" applyBorder="1" applyAlignment="1" applyProtection="1">
      <alignment horizontal="center"/>
      <protection locked="0"/>
    </xf>
    <xf numFmtId="0" fontId="0" fillId="2" borderId="5" xfId="0" applyFill="1" applyBorder="1"/>
    <xf numFmtId="0" fontId="5" fillId="2" borderId="5" xfId="0" applyFont="1" applyFill="1" applyBorder="1" applyAlignment="1">
      <alignment horizontal="center"/>
    </xf>
    <xf numFmtId="1" fontId="5" fillId="2" borderId="26" xfId="0" applyNumberFormat="1" applyFont="1" applyFill="1" applyBorder="1" applyAlignment="1" applyProtection="1">
      <alignment horizontal="center"/>
      <protection locked="0"/>
    </xf>
    <xf numFmtId="0" fontId="5" fillId="2" borderId="28" xfId="0" applyFont="1" applyFill="1" applyBorder="1" applyAlignment="1" applyProtection="1">
      <alignment horizontal="center"/>
      <protection locked="0"/>
    </xf>
    <xf numFmtId="0" fontId="6" fillId="5" borderId="14" xfId="0" applyFont="1" applyFill="1" applyBorder="1" applyAlignment="1">
      <alignment horizontal="center" wrapText="1"/>
    </xf>
    <xf numFmtId="0" fontId="11" fillId="2" borderId="1" xfId="0" applyFont="1" applyFill="1" applyBorder="1" applyAlignment="1">
      <alignment horizontal="center" wrapText="1"/>
    </xf>
    <xf numFmtId="0" fontId="14" fillId="2" borderId="1" xfId="0" applyFont="1" applyFill="1" applyBorder="1" applyAlignment="1">
      <alignment horizontal="center" wrapText="1"/>
    </xf>
    <xf numFmtId="0" fontId="4" fillId="5" borderId="3" xfId="0" applyFont="1" applyFill="1" applyBorder="1"/>
    <xf numFmtId="0" fontId="4" fillId="5" borderId="29" xfId="0" applyFont="1" applyFill="1" applyBorder="1" applyAlignment="1">
      <alignment horizontal="center"/>
    </xf>
    <xf numFmtId="0" fontId="4" fillId="5" borderId="29" xfId="0" applyFont="1" applyFill="1" applyBorder="1"/>
    <xf numFmtId="0" fontId="4" fillId="5" borderId="31" xfId="0" applyFont="1" applyFill="1" applyBorder="1" applyAlignment="1">
      <alignment horizontal="center"/>
    </xf>
    <xf numFmtId="0" fontId="19" fillId="2" borderId="0" xfId="0" applyFont="1" applyFill="1" applyAlignment="1">
      <alignment horizontal="center"/>
    </xf>
    <xf numFmtId="0" fontId="19" fillId="0" borderId="0" xfId="0" applyFont="1" applyAlignment="1">
      <alignment horizontal="center"/>
    </xf>
    <xf numFmtId="1" fontId="5" fillId="2" borderId="6" xfId="0" applyNumberFormat="1" applyFont="1" applyFill="1" applyBorder="1" applyAlignment="1" applyProtection="1">
      <alignment horizontal="center"/>
      <protection locked="0"/>
    </xf>
    <xf numFmtId="0" fontId="0" fillId="2" borderId="4" xfId="0" applyFill="1" applyBorder="1"/>
    <xf numFmtId="0" fontId="5" fillId="2" borderId="3" xfId="0" applyFont="1" applyFill="1" applyBorder="1" applyAlignment="1">
      <alignment horizontal="center"/>
    </xf>
    <xf numFmtId="0" fontId="4" fillId="5" borderId="22" xfId="0" applyFont="1" applyFill="1" applyBorder="1"/>
    <xf numFmtId="0" fontId="0" fillId="5" borderId="3" xfId="0" applyFill="1" applyBorder="1"/>
    <xf numFmtId="0" fontId="4" fillId="5" borderId="30" xfId="0" applyFont="1" applyFill="1" applyBorder="1"/>
    <xf numFmtId="0" fontId="0" fillId="2" borderId="4" xfId="0" applyFill="1" applyBorder="1" applyAlignment="1">
      <alignment horizontal="center"/>
    </xf>
    <xf numFmtId="1" fontId="0" fillId="2" borderId="6" xfId="0" applyNumberFormat="1" applyFill="1" applyBorder="1" applyAlignment="1" applyProtection="1">
      <alignment horizontal="center"/>
      <protection locked="0"/>
    </xf>
    <xf numFmtId="0" fontId="0" fillId="2" borderId="5" xfId="0" applyFill="1" applyBorder="1" applyAlignment="1">
      <alignment horizontal="center"/>
    </xf>
    <xf numFmtId="0" fontId="4" fillId="5" borderId="3" xfId="0" applyFont="1" applyFill="1" applyBorder="1" applyAlignment="1">
      <alignment horizontal="center"/>
    </xf>
    <xf numFmtId="0" fontId="0" fillId="2" borderId="9" xfId="0" applyFill="1" applyBorder="1"/>
    <xf numFmtId="0" fontId="5" fillId="5" borderId="9" xfId="0" applyFont="1" applyFill="1" applyBorder="1"/>
    <xf numFmtId="0" fontId="0" fillId="5" borderId="11" xfId="0" applyFill="1" applyBorder="1"/>
    <xf numFmtId="0" fontId="0" fillId="5" borderId="5" xfId="0" applyFill="1" applyBorder="1"/>
    <xf numFmtId="0" fontId="0" fillId="2" borderId="7" xfId="0" applyFill="1" applyBorder="1"/>
    <xf numFmtId="0" fontId="0" fillId="2" borderId="11" xfId="0" applyFill="1" applyBorder="1"/>
    <xf numFmtId="0" fontId="5" fillId="5" borderId="24" xfId="0" applyFont="1" applyFill="1" applyBorder="1" applyAlignment="1">
      <alignment horizontal="center"/>
    </xf>
    <xf numFmtId="0" fontId="0" fillId="2" borderId="2"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0" borderId="0" xfId="0" applyAlignment="1">
      <alignment horizontal="center"/>
    </xf>
    <xf numFmtId="0" fontId="5" fillId="2" borderId="6"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0" fillId="2" borderId="26" xfId="0" applyFill="1" applyBorder="1" applyAlignment="1" applyProtection="1">
      <alignment horizontal="center"/>
      <protection locked="0"/>
    </xf>
    <xf numFmtId="0" fontId="5" fillId="2" borderId="26" xfId="0" applyFont="1" applyFill="1" applyBorder="1" applyAlignment="1" applyProtection="1">
      <alignment horizontal="center"/>
      <protection locked="0"/>
    </xf>
    <xf numFmtId="0" fontId="4" fillId="5" borderId="32" xfId="0" applyFont="1" applyFill="1" applyBorder="1"/>
    <xf numFmtId="0" fontId="4" fillId="5" borderId="23" xfId="0" applyFont="1" applyFill="1" applyBorder="1" applyAlignment="1">
      <alignment horizontal="right"/>
    </xf>
    <xf numFmtId="0" fontId="14" fillId="2" borderId="5" xfId="0" applyFont="1" applyFill="1" applyBorder="1" applyAlignment="1">
      <alignment horizontal="center" wrapText="1"/>
    </xf>
    <xf numFmtId="0" fontId="8" fillId="5" borderId="37" xfId="0" applyFont="1" applyFill="1" applyBorder="1" applyAlignment="1">
      <alignment vertical="center"/>
    </xf>
    <xf numFmtId="0" fontId="4" fillId="5" borderId="38" xfId="0" applyFont="1" applyFill="1" applyBorder="1"/>
    <xf numFmtId="0" fontId="9" fillId="5" borderId="35" xfId="0" applyFont="1" applyFill="1" applyBorder="1" applyAlignment="1">
      <alignment vertical="center"/>
    </xf>
    <xf numFmtId="0" fontId="5" fillId="2" borderId="19" xfId="0" applyFont="1" applyFill="1" applyBorder="1" applyAlignment="1" applyProtection="1">
      <alignment horizontal="center"/>
      <protection locked="0"/>
    </xf>
    <xf numFmtId="0" fontId="4" fillId="5" borderId="39" xfId="0" applyFont="1" applyFill="1" applyBorder="1"/>
    <xf numFmtId="164" fontId="0" fillId="2" borderId="37" xfId="0" applyNumberFormat="1" applyFill="1" applyBorder="1" applyAlignment="1" applyProtection="1">
      <alignment horizontal="left"/>
      <protection locked="0"/>
    </xf>
    <xf numFmtId="0" fontId="0" fillId="2" borderId="41" xfId="0" applyFill="1" applyBorder="1" applyProtection="1">
      <protection locked="0"/>
    </xf>
    <xf numFmtId="0" fontId="0" fillId="2" borderId="38" xfId="0" applyFill="1" applyBorder="1" applyAlignment="1" applyProtection="1">
      <alignment horizontal="left"/>
      <protection locked="0"/>
    </xf>
    <xf numFmtId="0" fontId="0" fillId="0" borderId="2" xfId="0" applyBorder="1" applyAlignment="1" applyProtection="1">
      <alignment horizontal="center"/>
      <protection locked="0"/>
    </xf>
    <xf numFmtId="0" fontId="0" fillId="0" borderId="5" xfId="0" applyBorder="1" applyAlignment="1" applyProtection="1">
      <alignment horizontal="center"/>
      <protection locked="0"/>
    </xf>
    <xf numFmtId="0" fontId="4" fillId="5" borderId="13" xfId="0" applyFont="1" applyFill="1" applyBorder="1" applyAlignment="1">
      <alignment horizontal="center"/>
    </xf>
    <xf numFmtId="0" fontId="0" fillId="5" borderId="9" xfId="0" applyFill="1" applyBorder="1"/>
    <xf numFmtId="0" fontId="28" fillId="0" borderId="0" xfId="0" applyFont="1"/>
    <xf numFmtId="2" fontId="29" fillId="0" borderId="0" xfId="0" applyNumberFormat="1" applyFont="1"/>
    <xf numFmtId="165" fontId="29" fillId="0" borderId="0" xfId="0" applyNumberFormat="1" applyFont="1"/>
    <xf numFmtId="2" fontId="0" fillId="0" borderId="0" xfId="0" applyNumberFormat="1"/>
    <xf numFmtId="0" fontId="30" fillId="0" borderId="0" xfId="0" applyFont="1"/>
    <xf numFmtId="166" fontId="29" fillId="0" borderId="0" xfId="0" applyNumberFormat="1" applyFont="1"/>
    <xf numFmtId="0" fontId="7" fillId="0" borderId="0" xfId="0" applyFont="1" applyAlignment="1">
      <alignment horizontal="center" wrapText="1"/>
    </xf>
    <xf numFmtId="2" fontId="7" fillId="0" borderId="0" xfId="0" applyNumberFormat="1" applyFont="1" applyAlignment="1">
      <alignment horizontal="center" wrapText="1"/>
    </xf>
    <xf numFmtId="165" fontId="7" fillId="0" borderId="0" xfId="0" applyNumberFormat="1" applyFont="1" applyAlignment="1">
      <alignment horizontal="center" wrapText="1"/>
    </xf>
    <xf numFmtId="0" fontId="7" fillId="0" borderId="0" xfId="0" applyFont="1" applyAlignment="1">
      <alignment wrapText="1"/>
    </xf>
    <xf numFmtId="2" fontId="7" fillId="0" borderId="0" xfId="0" applyNumberFormat="1" applyFont="1" applyAlignment="1">
      <alignment wrapText="1"/>
    </xf>
    <xf numFmtId="165" fontId="7" fillId="0" borderId="0" xfId="0" applyNumberFormat="1" applyFont="1" applyAlignment="1">
      <alignment wrapText="1"/>
    </xf>
    <xf numFmtId="0" fontId="4" fillId="5" borderId="45" xfId="0" applyFont="1" applyFill="1" applyBorder="1" applyAlignment="1">
      <alignment horizontal="center"/>
    </xf>
    <xf numFmtId="0" fontId="0" fillId="5" borderId="35" xfId="0" applyFill="1" applyBorder="1"/>
    <xf numFmtId="164" fontId="0" fillId="2" borderId="36" xfId="0" applyNumberFormat="1" applyFill="1" applyBorder="1" applyAlignment="1" applyProtection="1">
      <alignment horizontal="left"/>
      <protection locked="0"/>
    </xf>
    <xf numFmtId="0" fontId="0" fillId="2" borderId="12"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4" fillId="5" borderId="31" xfId="0" applyFont="1" applyFill="1" applyBorder="1" applyAlignment="1">
      <alignment horizontal="center" wrapText="1"/>
    </xf>
    <xf numFmtId="0" fontId="5" fillId="5" borderId="34" xfId="0" applyFont="1" applyFill="1" applyBorder="1"/>
    <xf numFmtId="0" fontId="4" fillId="5" borderId="4" xfId="0" applyFont="1" applyFill="1" applyBorder="1"/>
    <xf numFmtId="0" fontId="6" fillId="5" borderId="8" xfId="0" applyFont="1" applyFill="1" applyBorder="1" applyAlignment="1">
      <alignment horizontal="center" wrapText="1"/>
    </xf>
    <xf numFmtId="0" fontId="5" fillId="2" borderId="12" xfId="0" applyFont="1" applyFill="1" applyBorder="1" applyAlignment="1">
      <alignment horizontal="center"/>
    </xf>
    <xf numFmtId="0" fontId="8" fillId="5" borderId="40" xfId="0" applyFont="1" applyFill="1" applyBorder="1" applyAlignment="1">
      <alignment vertical="center"/>
    </xf>
    <xf numFmtId="0" fontId="5" fillId="5" borderId="15" xfId="0" applyFont="1" applyFill="1" applyBorder="1" applyAlignment="1">
      <alignment horizontal="center"/>
    </xf>
    <xf numFmtId="0" fontId="5" fillId="5" borderId="23" xfId="0" applyFont="1" applyFill="1" applyBorder="1" applyAlignment="1">
      <alignment horizontal="center"/>
    </xf>
    <xf numFmtId="0" fontId="4" fillId="5" borderId="30" xfId="0" applyFont="1" applyFill="1" applyBorder="1" applyAlignment="1">
      <alignment horizontal="center"/>
    </xf>
    <xf numFmtId="0" fontId="4" fillId="5" borderId="30" xfId="0" applyFont="1" applyFill="1" applyBorder="1" applyAlignment="1">
      <alignment horizontal="center" wrapText="1"/>
    </xf>
    <xf numFmtId="0" fontId="5" fillId="2" borderId="5" xfId="0" applyFont="1" applyFill="1" applyBorder="1" applyAlignment="1" applyProtection="1">
      <alignment horizontal="center"/>
      <protection locked="0"/>
    </xf>
    <xf numFmtId="0" fontId="5" fillId="5" borderId="46" xfId="0" applyFont="1" applyFill="1" applyBorder="1" applyAlignment="1">
      <alignment horizontal="center"/>
    </xf>
    <xf numFmtId="0" fontId="0" fillId="2" borderId="19" xfId="0" applyFill="1" applyBorder="1"/>
    <xf numFmtId="0" fontId="5" fillId="5" borderId="16" xfId="0" applyFont="1" applyFill="1" applyBorder="1" applyAlignment="1">
      <alignment horizontal="center"/>
    </xf>
    <xf numFmtId="0" fontId="4" fillId="5" borderId="50" xfId="0" applyFont="1" applyFill="1" applyBorder="1" applyAlignment="1">
      <alignment horizontal="center"/>
    </xf>
    <xf numFmtId="0" fontId="5" fillId="5" borderId="45" xfId="0" applyFont="1" applyFill="1" applyBorder="1" applyAlignment="1">
      <alignment horizontal="center"/>
    </xf>
    <xf numFmtId="0" fontId="0" fillId="5" borderId="47" xfId="0" applyFill="1" applyBorder="1"/>
    <xf numFmtId="0" fontId="1" fillId="5" borderId="44" xfId="0" applyFont="1" applyFill="1" applyBorder="1"/>
    <xf numFmtId="0" fontId="5" fillId="5" borderId="33" xfId="0" applyFont="1" applyFill="1" applyBorder="1"/>
    <xf numFmtId="0" fontId="4" fillId="5" borderId="5" xfId="0" applyFont="1" applyFill="1" applyBorder="1"/>
    <xf numFmtId="0" fontId="5" fillId="2" borderId="20" xfId="0" applyFont="1" applyFill="1" applyBorder="1" applyAlignment="1" applyProtection="1">
      <alignment horizontal="center"/>
      <protection locked="0"/>
    </xf>
    <xf numFmtId="0" fontId="5" fillId="2" borderId="25" xfId="0" applyFont="1"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18" xfId="0" applyFill="1" applyBorder="1"/>
    <xf numFmtId="1" fontId="5" fillId="2" borderId="1" xfId="0" applyNumberFormat="1" applyFont="1" applyFill="1" applyBorder="1" applyAlignment="1" applyProtection="1">
      <alignment horizontal="center"/>
      <protection locked="0"/>
    </xf>
    <xf numFmtId="0" fontId="5" fillId="5" borderId="51" xfId="0" applyFont="1" applyFill="1" applyBorder="1" applyAlignment="1">
      <alignment horizontal="center"/>
    </xf>
    <xf numFmtId="0" fontId="5" fillId="5" borderId="17" xfId="0" applyFont="1" applyFill="1" applyBorder="1" applyAlignment="1">
      <alignment horizontal="center"/>
    </xf>
    <xf numFmtId="0" fontId="11" fillId="0" borderId="1" xfId="0" applyFont="1" applyBorder="1" applyAlignment="1">
      <alignment horizontal="center" wrapText="1"/>
    </xf>
    <xf numFmtId="0" fontId="5" fillId="0" borderId="17" xfId="0" applyFont="1" applyBorder="1" applyAlignment="1" applyProtection="1">
      <alignment horizontal="center"/>
      <protection locked="0"/>
    </xf>
    <xf numFmtId="0" fontId="5" fillId="2" borderId="4" xfId="0" applyFont="1" applyFill="1" applyBorder="1" applyAlignment="1">
      <alignment horizontal="center"/>
    </xf>
    <xf numFmtId="0" fontId="0" fillId="7" borderId="10" xfId="0" applyFill="1" applyBorder="1"/>
    <xf numFmtId="0" fontId="0" fillId="2" borderId="28" xfId="0" applyFill="1" applyBorder="1" applyAlignment="1" applyProtection="1">
      <alignment horizontal="center"/>
      <protection locked="0"/>
    </xf>
    <xf numFmtId="0" fontId="0" fillId="0" borderId="49" xfId="0" applyBorder="1" applyAlignment="1">
      <alignment horizontal="center"/>
    </xf>
    <xf numFmtId="0" fontId="0" fillId="0" borderId="21" xfId="0" applyBorder="1" applyAlignment="1">
      <alignment horizontal="center"/>
    </xf>
    <xf numFmtId="0" fontId="0" fillId="0" borderId="33" xfId="0" applyBorder="1" applyAlignment="1">
      <alignment horizontal="center"/>
    </xf>
    <xf numFmtId="0" fontId="5" fillId="2" borderId="0" xfId="0" applyFont="1" applyFill="1" applyAlignment="1" applyProtection="1">
      <alignment horizontal="center"/>
      <protection locked="0"/>
    </xf>
    <xf numFmtId="0" fontId="4" fillId="5" borderId="0" xfId="0" applyFont="1" applyFill="1" applyAlignment="1">
      <alignment horizontal="center"/>
    </xf>
    <xf numFmtId="0" fontId="0" fillId="7" borderId="0" xfId="0" applyFill="1"/>
    <xf numFmtId="0" fontId="0" fillId="2" borderId="0" xfId="0" applyFill="1" applyAlignment="1">
      <alignment horizontal="center"/>
    </xf>
    <xf numFmtId="0" fontId="3" fillId="0" borderId="0" xfId="0" applyFont="1" applyAlignment="1" applyProtection="1">
      <alignment horizontal="center"/>
      <protection hidden="1"/>
    </xf>
    <xf numFmtId="0" fontId="0" fillId="0" borderId="0" xfId="0" applyProtection="1">
      <protection hidden="1"/>
    </xf>
    <xf numFmtId="0" fontId="0" fillId="0" borderId="0" xfId="0" applyAlignment="1" applyProtection="1">
      <alignment horizontal="left"/>
      <protection hidden="1"/>
    </xf>
    <xf numFmtId="0" fontId="2" fillId="0" borderId="0" xfId="0" applyFont="1" applyAlignment="1" applyProtection="1">
      <alignment horizontal="center" vertical="center"/>
      <protection hidden="1"/>
    </xf>
    <xf numFmtId="0" fontId="12" fillId="0" borderId="0" xfId="0" applyFont="1" applyAlignment="1" applyProtection="1">
      <alignment horizontal="center"/>
      <protection hidden="1"/>
    </xf>
    <xf numFmtId="0" fontId="0" fillId="2" borderId="0" xfId="0" applyFill="1" applyProtection="1">
      <protection hidden="1"/>
    </xf>
    <xf numFmtId="0" fontId="0" fillId="2" borderId="0" xfId="0" applyFill="1" applyAlignment="1" applyProtection="1">
      <alignment horizontal="left"/>
      <protection hidden="1"/>
    </xf>
    <xf numFmtId="0" fontId="18" fillId="0" borderId="0" xfId="0" applyFont="1" applyAlignment="1" applyProtection="1">
      <alignment horizontal="center" vertical="center" wrapText="1"/>
      <protection hidden="1"/>
    </xf>
    <xf numFmtId="0" fontId="13" fillId="0" borderId="0" xfId="0" applyFont="1" applyAlignment="1" applyProtection="1">
      <alignment horizontal="center" vertical="center" wrapText="1"/>
      <protection hidden="1"/>
    </xf>
    <xf numFmtId="0" fontId="5" fillId="0" borderId="0" xfId="0" applyFont="1" applyAlignment="1" applyProtection="1">
      <alignment horizontal="center"/>
      <protection hidden="1"/>
    </xf>
    <xf numFmtId="0" fontId="4" fillId="0" borderId="0" xfId="0" applyFont="1" applyAlignment="1" applyProtection="1">
      <alignment horizontal="center"/>
      <protection hidden="1"/>
    </xf>
    <xf numFmtId="0" fontId="0" fillId="0" borderId="15" xfId="0" applyBorder="1" applyAlignment="1" applyProtection="1">
      <alignment horizontal="left"/>
      <protection hidden="1"/>
    </xf>
    <xf numFmtId="0" fontId="0" fillId="0" borderId="15" xfId="0" applyBorder="1" applyProtection="1">
      <protection hidden="1"/>
    </xf>
    <xf numFmtId="0" fontId="31" fillId="0" borderId="0" xfId="0" applyFont="1" applyAlignment="1" applyProtection="1">
      <alignment horizontal="left" vertical="top" wrapText="1"/>
      <protection hidden="1"/>
    </xf>
    <xf numFmtId="0" fontId="5" fillId="2" borderId="48" xfId="0" applyFont="1" applyFill="1" applyBorder="1" applyAlignment="1" applyProtection="1">
      <alignment horizontal="center"/>
      <protection hidden="1"/>
    </xf>
    <xf numFmtId="0" fontId="16" fillId="0" borderId="48" xfId="0" applyFont="1" applyBorder="1" applyAlignment="1" applyProtection="1">
      <alignment horizontal="center"/>
      <protection hidden="1"/>
    </xf>
    <xf numFmtId="0" fontId="6" fillId="0" borderId="48" xfId="0" applyFont="1" applyBorder="1" applyAlignment="1" applyProtection="1">
      <alignment horizontal="center" wrapText="1"/>
      <protection hidden="1"/>
    </xf>
    <xf numFmtId="0" fontId="6" fillId="0" borderId="48" xfId="0" applyFont="1" applyBorder="1" applyAlignment="1" applyProtection="1">
      <alignment horizontal="center" vertical="center"/>
      <protection hidden="1"/>
    </xf>
    <xf numFmtId="0" fontId="15" fillId="0" borderId="48" xfId="0" applyFont="1" applyBorder="1" applyAlignment="1" applyProtection="1">
      <alignment horizontal="center"/>
      <protection hidden="1"/>
    </xf>
    <xf numFmtId="0" fontId="5" fillId="0" borderId="48" xfId="0" applyFont="1" applyBorder="1" applyAlignment="1" applyProtection="1">
      <alignment horizontal="center"/>
      <protection hidden="1"/>
    </xf>
    <xf numFmtId="0" fontId="4" fillId="0" borderId="48" xfId="0" applyFont="1" applyBorder="1" applyAlignment="1" applyProtection="1">
      <alignment horizontal="center"/>
      <protection hidden="1"/>
    </xf>
    <xf numFmtId="0" fontId="15" fillId="0" borderId="48" xfId="0" applyFont="1" applyBorder="1" applyAlignment="1" applyProtection="1">
      <alignment horizontal="center" vertical="center"/>
      <protection hidden="1"/>
    </xf>
    <xf numFmtId="0" fontId="10" fillId="0" borderId="48" xfId="1" applyFill="1" applyBorder="1" applyAlignment="1" applyProtection="1">
      <alignment horizontal="center"/>
      <protection hidden="1"/>
    </xf>
    <xf numFmtId="0" fontId="19" fillId="0" borderId="48" xfId="0" applyFont="1" applyBorder="1" applyAlignment="1" applyProtection="1">
      <alignment horizontal="center"/>
      <protection hidden="1"/>
    </xf>
    <xf numFmtId="0" fontId="20" fillId="2" borderId="48" xfId="0" applyFont="1" applyFill="1" applyBorder="1" applyAlignment="1" applyProtection="1">
      <alignment horizontal="center" vertical="center"/>
      <protection hidden="1"/>
    </xf>
    <xf numFmtId="0" fontId="0" fillId="0" borderId="48" xfId="0" applyBorder="1" applyProtection="1">
      <protection hidden="1"/>
    </xf>
    <xf numFmtId="0" fontId="0" fillId="0" borderId="48" xfId="0" applyBorder="1" applyAlignment="1" applyProtection="1">
      <alignment horizontal="center"/>
      <protection hidden="1"/>
    </xf>
    <xf numFmtId="0" fontId="0" fillId="7" borderId="0" xfId="0" applyFill="1" applyAlignment="1">
      <alignment horizontal="center"/>
    </xf>
    <xf numFmtId="0" fontId="0" fillId="5" borderId="0" xfId="0" applyFill="1"/>
    <xf numFmtId="0" fontId="0" fillId="2" borderId="14" xfId="0" applyFill="1" applyBorder="1" applyAlignment="1">
      <alignment horizontal="center"/>
    </xf>
    <xf numFmtId="0" fontId="0" fillId="0" borderId="14" xfId="0" applyBorder="1" applyAlignment="1">
      <alignment horizontal="center"/>
    </xf>
    <xf numFmtId="0" fontId="0" fillId="2" borderId="15" xfId="0" applyFill="1" applyBorder="1" applyAlignment="1">
      <alignment horizontal="center"/>
    </xf>
    <xf numFmtId="0" fontId="16" fillId="0" borderId="8" xfId="0" applyFont="1" applyBorder="1" applyAlignment="1" applyProtection="1">
      <alignment horizontal="center"/>
      <protection hidden="1"/>
    </xf>
    <xf numFmtId="0" fontId="2" fillId="7" borderId="9" xfId="0" applyFont="1" applyFill="1" applyBorder="1" applyAlignment="1">
      <alignment horizontal="left"/>
    </xf>
    <xf numFmtId="0" fontId="5" fillId="0" borderId="2" xfId="0" applyFont="1" applyBorder="1" applyAlignment="1" applyProtection="1">
      <alignment horizontal="center"/>
      <protection locked="0"/>
    </xf>
    <xf numFmtId="0" fontId="5" fillId="0" borderId="12" xfId="0" applyFont="1" applyBorder="1" applyAlignment="1" applyProtection="1">
      <alignment horizontal="center"/>
      <protection locked="0"/>
    </xf>
    <xf numFmtId="0" fontId="5" fillId="0" borderId="24" xfId="0" applyFont="1" applyBorder="1" applyAlignment="1" applyProtection="1">
      <alignment horizontal="center"/>
      <protection locked="0"/>
    </xf>
    <xf numFmtId="0" fontId="5" fillId="0" borderId="16" xfId="0" applyFont="1" applyBorder="1" applyAlignment="1" applyProtection="1">
      <alignment horizontal="center"/>
      <protection locked="0"/>
    </xf>
    <xf numFmtId="0" fontId="0" fillId="0" borderId="24" xfId="0" applyBorder="1" applyAlignment="1" applyProtection="1">
      <alignment horizontal="center"/>
      <protection locked="0"/>
    </xf>
    <xf numFmtId="0" fontId="0" fillId="0" borderId="6" xfId="0" applyBorder="1" applyAlignment="1" applyProtection="1">
      <alignment horizontal="center"/>
      <protection locked="0"/>
    </xf>
    <xf numFmtId="0" fontId="5" fillId="0" borderId="52" xfId="0" applyFont="1" applyBorder="1" applyAlignment="1" applyProtection="1">
      <alignment horizontal="center"/>
      <protection locked="0"/>
    </xf>
    <xf numFmtId="0" fontId="4" fillId="5" borderId="58" xfId="0" applyFont="1" applyFill="1" applyBorder="1" applyAlignment="1">
      <alignment horizontal="right"/>
    </xf>
    <xf numFmtId="0" fontId="4" fillId="5" borderId="52" xfId="0" applyFont="1" applyFill="1" applyBorder="1"/>
    <xf numFmtId="0" fontId="0" fillId="2" borderId="5" xfId="0" applyFill="1" applyBorder="1" applyAlignment="1" applyProtection="1">
      <alignment horizontal="center"/>
      <protection locked="0"/>
    </xf>
    <xf numFmtId="0" fontId="19" fillId="0" borderId="0" xfId="0" applyFont="1" applyAlignment="1">
      <alignment horizontal="center" wrapText="1"/>
    </xf>
    <xf numFmtId="1" fontId="5" fillId="2" borderId="4" xfId="0" applyNumberFormat="1" applyFont="1" applyFill="1" applyBorder="1" applyProtection="1">
      <protection locked="0"/>
    </xf>
    <xf numFmtId="0" fontId="5" fillId="0" borderId="1" xfId="0" applyFont="1" applyBorder="1" applyAlignment="1" applyProtection="1">
      <alignment horizontal="center"/>
      <protection locked="0"/>
    </xf>
    <xf numFmtId="1" fontId="5" fillId="2" borderId="4" xfId="0" applyNumberFormat="1" applyFont="1" applyFill="1" applyBorder="1"/>
    <xf numFmtId="0" fontId="5" fillId="2" borderId="4" xfId="0" applyFont="1" applyFill="1" applyBorder="1"/>
    <xf numFmtId="0" fontId="5" fillId="2" borderId="0" xfId="0" applyFont="1" applyFill="1"/>
    <xf numFmtId="0" fontId="5" fillId="2" borderId="5" xfId="0" applyFont="1" applyFill="1" applyBorder="1"/>
    <xf numFmtId="0" fontId="0" fillId="0" borderId="43" xfId="0" applyBorder="1" applyProtection="1">
      <protection locked="0"/>
    </xf>
    <xf numFmtId="0" fontId="0" fillId="0" borderId="42" xfId="0" applyBorder="1" applyProtection="1">
      <protection locked="0"/>
    </xf>
    <xf numFmtId="0" fontId="0" fillId="0" borderId="0" xfId="0" applyProtection="1">
      <protection locked="0"/>
    </xf>
    <xf numFmtId="0" fontId="0" fillId="0" borderId="41" xfId="0" applyBorder="1" applyProtection="1">
      <protection locked="0"/>
    </xf>
    <xf numFmtId="0" fontId="0" fillId="0" borderId="61" xfId="0" applyBorder="1" applyAlignment="1" applyProtection="1">
      <alignment horizontal="left"/>
      <protection hidden="1"/>
    </xf>
    <xf numFmtId="0" fontId="0" fillId="2" borderId="0" xfId="0" applyFill="1" applyProtection="1">
      <protection locked="0"/>
    </xf>
    <xf numFmtId="0" fontId="0" fillId="0" borderId="7" xfId="0" applyBorder="1" applyProtection="1">
      <protection locked="0"/>
    </xf>
    <xf numFmtId="0" fontId="0" fillId="0" borderId="9" xfId="0" applyBorder="1" applyProtection="1">
      <protection locked="0"/>
    </xf>
    <xf numFmtId="0" fontId="0" fillId="0" borderId="11" xfId="0" applyBorder="1" applyProtection="1">
      <protection locked="0"/>
    </xf>
    <xf numFmtId="0" fontId="4" fillId="5" borderId="15" xfId="0" applyFont="1" applyFill="1" applyBorder="1" applyAlignment="1">
      <alignment horizontal="right" wrapText="1"/>
    </xf>
    <xf numFmtId="0" fontId="4" fillId="5" borderId="15" xfId="0" applyFont="1" applyFill="1" applyBorder="1" applyAlignment="1">
      <alignment horizontal="right"/>
    </xf>
    <xf numFmtId="0" fontId="1" fillId="5" borderId="15" xfId="0" applyFont="1" applyFill="1" applyBorder="1" applyAlignment="1">
      <alignment horizontal="right"/>
    </xf>
    <xf numFmtId="0" fontId="42" fillId="5" borderId="7" xfId="0" applyFont="1" applyFill="1" applyBorder="1" applyAlignment="1">
      <alignment horizontal="left" vertical="top" wrapText="1"/>
    </xf>
    <xf numFmtId="0" fontId="42" fillId="5" borderId="4" xfId="0" applyFont="1" applyFill="1" applyBorder="1" applyAlignment="1">
      <alignment horizontal="left" vertical="top" wrapText="1"/>
    </xf>
    <xf numFmtId="0" fontId="42" fillId="5" borderId="0" xfId="0" applyFont="1" applyFill="1" applyAlignment="1">
      <alignment horizontal="left" vertical="top" wrapText="1"/>
    </xf>
    <xf numFmtId="0" fontId="42" fillId="5" borderId="8" xfId="0" applyFont="1" applyFill="1" applyBorder="1" applyAlignment="1">
      <alignment horizontal="left" vertical="top" wrapText="1"/>
    </xf>
    <xf numFmtId="0" fontId="42" fillId="5" borderId="9" xfId="0" applyFont="1" applyFill="1" applyBorder="1" applyAlignment="1">
      <alignment horizontal="left" vertical="top" wrapText="1"/>
    </xf>
    <xf numFmtId="0" fontId="42" fillId="5" borderId="10" xfId="0" applyFont="1" applyFill="1" applyBorder="1" applyAlignment="1">
      <alignment horizontal="left" vertical="top" wrapText="1"/>
    </xf>
    <xf numFmtId="0" fontId="42" fillId="5" borderId="11" xfId="0" applyFont="1" applyFill="1" applyBorder="1" applyAlignment="1">
      <alignment horizontal="left" vertical="top" wrapText="1"/>
    </xf>
    <xf numFmtId="0" fontId="42" fillId="5" borderId="5" xfId="0" applyFont="1" applyFill="1" applyBorder="1" applyAlignment="1">
      <alignment horizontal="left" vertical="top" wrapText="1"/>
    </xf>
    <xf numFmtId="0" fontId="42" fillId="5" borderId="12" xfId="0" applyFont="1" applyFill="1" applyBorder="1" applyAlignment="1">
      <alignment horizontal="left" vertical="top" wrapText="1"/>
    </xf>
    <xf numFmtId="0" fontId="0" fillId="2" borderId="26" xfId="0" applyFill="1" applyBorder="1" applyAlignment="1" applyProtection="1">
      <alignment horizontal="center"/>
      <protection locked="0"/>
    </xf>
    <xf numFmtId="0" fontId="0" fillId="2" borderId="27" xfId="0" applyFill="1" applyBorder="1" applyAlignment="1" applyProtection="1">
      <alignment horizontal="center"/>
      <protection locked="0"/>
    </xf>
    <xf numFmtId="0" fontId="0" fillId="7" borderId="0" xfId="0" applyFill="1" applyAlignment="1">
      <alignment horizontal="left"/>
    </xf>
    <xf numFmtId="0" fontId="6" fillId="5" borderId="15" xfId="0" applyFont="1" applyFill="1" applyBorder="1" applyAlignment="1">
      <alignment horizontal="right"/>
    </xf>
    <xf numFmtId="0" fontId="6" fillId="5" borderId="15" xfId="0" applyFont="1" applyFill="1" applyBorder="1" applyAlignment="1">
      <alignment horizontal="center"/>
    </xf>
    <xf numFmtId="0" fontId="0" fillId="2" borderId="19" xfId="0"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24" xfId="0" applyFill="1" applyBorder="1" applyAlignment="1" applyProtection="1">
      <alignment horizontal="left"/>
      <protection locked="0"/>
    </xf>
    <xf numFmtId="0" fontId="0" fillId="2" borderId="2" xfId="0" applyFill="1" applyBorder="1" applyAlignment="1" applyProtection="1">
      <alignment horizontal="center"/>
      <protection locked="0"/>
    </xf>
    <xf numFmtId="0" fontId="0" fillId="2" borderId="48" xfId="0" applyFill="1" applyBorder="1" applyAlignment="1" applyProtection="1">
      <alignment horizontal="center"/>
      <protection locked="0"/>
    </xf>
    <xf numFmtId="0" fontId="0" fillId="2" borderId="20"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16" xfId="0" applyFill="1" applyBorder="1" applyAlignment="1" applyProtection="1">
      <alignment horizontal="left"/>
      <protection locked="0"/>
    </xf>
    <xf numFmtId="0" fontId="0" fillId="2" borderId="6"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25" xfId="0" applyFill="1" applyBorder="1" applyAlignment="1" applyProtection="1">
      <alignment horizontal="left"/>
      <protection locked="0"/>
    </xf>
    <xf numFmtId="0" fontId="0" fillId="2" borderId="26" xfId="0" applyFill="1" applyBorder="1" applyAlignment="1" applyProtection="1">
      <alignment horizontal="left"/>
      <protection locked="0"/>
    </xf>
    <xf numFmtId="0" fontId="0" fillId="2" borderId="28" xfId="0" applyFill="1" applyBorder="1" applyAlignment="1" applyProtection="1">
      <alignment horizontal="left"/>
      <protection locked="0"/>
    </xf>
    <xf numFmtId="0" fontId="0" fillId="2" borderId="25" xfId="0" applyFill="1" applyBorder="1" applyAlignment="1" applyProtection="1">
      <alignment horizontal="center"/>
      <protection locked="0"/>
    </xf>
    <xf numFmtId="0" fontId="21" fillId="4" borderId="11" xfId="0" applyFont="1" applyFill="1" applyBorder="1" applyAlignment="1">
      <alignment horizontal="center" wrapText="1"/>
    </xf>
    <xf numFmtId="0" fontId="21" fillId="4" borderId="5" xfId="0" applyFont="1" applyFill="1" applyBorder="1" applyAlignment="1">
      <alignment horizontal="center" wrapText="1"/>
    </xf>
    <xf numFmtId="0" fontId="21" fillId="4" borderId="12" xfId="0" applyFont="1" applyFill="1" applyBorder="1" applyAlignment="1">
      <alignment horizontal="center" wrapText="1"/>
    </xf>
    <xf numFmtId="0" fontId="20" fillId="2" borderId="11" xfId="0" applyFont="1" applyFill="1" applyBorder="1" applyAlignment="1" applyProtection="1">
      <alignment horizontal="center" vertical="center"/>
      <protection locked="0"/>
    </xf>
    <xf numFmtId="0" fontId="20" fillId="2" borderId="5" xfId="0" applyFont="1" applyFill="1" applyBorder="1" applyAlignment="1" applyProtection="1">
      <alignment horizontal="center" vertical="center"/>
      <protection locked="0"/>
    </xf>
    <xf numFmtId="0" fontId="20" fillId="2" borderId="0" xfId="0" applyFont="1" applyFill="1" applyAlignment="1" applyProtection="1">
      <alignment horizontal="center" vertical="center"/>
      <protection locked="0"/>
    </xf>
    <xf numFmtId="0" fontId="20" fillId="2" borderId="10" xfId="0" applyFont="1" applyFill="1" applyBorder="1" applyAlignment="1" applyProtection="1">
      <alignment horizontal="center" vertical="center"/>
      <protection locked="0"/>
    </xf>
    <xf numFmtId="0" fontId="4" fillId="5" borderId="30" xfId="0" applyFont="1" applyFill="1" applyBorder="1" applyAlignment="1">
      <alignment horizontal="center"/>
    </xf>
    <xf numFmtId="0" fontId="4" fillId="5" borderId="29" xfId="0" applyFont="1" applyFill="1" applyBorder="1" applyAlignment="1">
      <alignment horizontal="center"/>
    </xf>
    <xf numFmtId="0" fontId="6" fillId="5" borderId="30" xfId="0" applyFont="1" applyFill="1" applyBorder="1" applyAlignment="1">
      <alignment horizontal="center" wrapText="1"/>
    </xf>
    <xf numFmtId="0" fontId="6" fillId="5" borderId="3" xfId="0" applyFont="1" applyFill="1" applyBorder="1" applyAlignment="1">
      <alignment horizontal="center"/>
    </xf>
    <xf numFmtId="0" fontId="6" fillId="5" borderId="29" xfId="0" applyFont="1" applyFill="1" applyBorder="1" applyAlignment="1">
      <alignment horizontal="center"/>
    </xf>
    <xf numFmtId="0" fontId="0" fillId="2" borderId="1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36" fillId="0" borderId="13" xfId="0" applyFont="1" applyBorder="1" applyAlignment="1">
      <alignment horizontal="center"/>
    </xf>
    <xf numFmtId="0" fontId="4" fillId="0" borderId="3" xfId="0" applyFont="1" applyBorder="1" applyAlignment="1">
      <alignment horizontal="center"/>
    </xf>
    <xf numFmtId="0" fontId="4" fillId="0" borderId="14" xfId="0" applyFont="1" applyBorder="1" applyAlignment="1">
      <alignment horizontal="center"/>
    </xf>
    <xf numFmtId="0" fontId="15" fillId="4" borderId="13"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protection locked="0"/>
    </xf>
    <xf numFmtId="0" fontId="15" fillId="4" borderId="14" xfId="0" applyFont="1" applyFill="1" applyBorder="1" applyAlignment="1" applyProtection="1">
      <alignment horizontal="center" vertical="center"/>
      <protection locked="0"/>
    </xf>
    <xf numFmtId="0" fontId="10" fillId="3" borderId="13" xfId="1" applyFill="1" applyBorder="1" applyAlignment="1" applyProtection="1">
      <alignment horizontal="center"/>
      <protection locked="0"/>
    </xf>
    <xf numFmtId="0" fontId="10" fillId="3" borderId="3" xfId="1" applyFill="1" applyBorder="1" applyAlignment="1" applyProtection="1">
      <alignment horizontal="center"/>
      <protection locked="0"/>
    </xf>
    <xf numFmtId="0" fontId="10" fillId="3" borderId="14" xfId="1" applyFill="1" applyBorder="1" applyAlignment="1" applyProtection="1">
      <alignment horizontal="center"/>
      <protection locked="0"/>
    </xf>
    <xf numFmtId="0" fontId="22" fillId="4" borderId="7" xfId="0" applyFont="1" applyFill="1" applyBorder="1" applyAlignment="1">
      <alignment horizontal="left" wrapText="1"/>
    </xf>
    <xf numFmtId="0" fontId="22" fillId="4" borderId="4" xfId="0" applyFont="1" applyFill="1" applyBorder="1" applyAlignment="1">
      <alignment horizontal="left" wrapText="1"/>
    </xf>
    <xf numFmtId="0" fontId="22" fillId="4" borderId="8" xfId="0" applyFont="1" applyFill="1" applyBorder="1" applyAlignment="1">
      <alignment horizontal="left" wrapText="1"/>
    </xf>
    <xf numFmtId="0" fontId="19" fillId="2" borderId="7" xfId="0" applyFont="1" applyFill="1" applyBorder="1" applyAlignment="1" applyProtection="1">
      <alignment horizontal="center"/>
      <protection locked="0"/>
    </xf>
    <xf numFmtId="0" fontId="19" fillId="2" borderId="4" xfId="0" applyFont="1" applyFill="1" applyBorder="1" applyAlignment="1" applyProtection="1">
      <alignment horizontal="center"/>
      <protection locked="0"/>
    </xf>
    <xf numFmtId="0" fontId="19" fillId="2" borderId="8" xfId="0" applyFont="1" applyFill="1" applyBorder="1" applyAlignment="1" applyProtection="1">
      <alignment horizontal="center"/>
      <protection locked="0"/>
    </xf>
    <xf numFmtId="0" fontId="4" fillId="5" borderId="13" xfId="0" applyFont="1" applyFill="1" applyBorder="1" applyAlignment="1">
      <alignment horizontal="center"/>
    </xf>
    <xf numFmtId="0" fontId="4" fillId="5" borderId="3" xfId="0" applyFont="1" applyFill="1" applyBorder="1" applyAlignment="1">
      <alignment horizontal="center"/>
    </xf>
    <xf numFmtId="0" fontId="8" fillId="5" borderId="19" xfId="0" applyFont="1" applyFill="1" applyBorder="1" applyAlignment="1">
      <alignment horizontal="center" vertical="center" wrapText="1"/>
    </xf>
    <xf numFmtId="0" fontId="8" fillId="5" borderId="2" xfId="0" applyFont="1" applyFill="1" applyBorder="1" applyAlignment="1">
      <alignment horizontal="center" vertical="center"/>
    </xf>
    <xf numFmtId="0" fontId="8" fillId="5" borderId="24" xfId="0" applyFont="1" applyFill="1" applyBorder="1" applyAlignment="1">
      <alignment horizontal="center" vertical="center"/>
    </xf>
    <xf numFmtId="0" fontId="36" fillId="5" borderId="25" xfId="0" applyFont="1" applyFill="1" applyBorder="1" applyAlignment="1">
      <alignment horizontal="center" wrapText="1"/>
    </xf>
    <xf numFmtId="0" fontId="4" fillId="5" borderId="26" xfId="0" applyFont="1" applyFill="1" applyBorder="1" applyAlignment="1">
      <alignment horizontal="center"/>
    </xf>
    <xf numFmtId="0" fontId="4" fillId="5" borderId="28" xfId="0" applyFont="1" applyFill="1" applyBorder="1" applyAlignment="1">
      <alignment horizontal="center"/>
    </xf>
    <xf numFmtId="0" fontId="4" fillId="5" borderId="5" xfId="0" applyFont="1" applyFill="1" applyBorder="1" applyAlignment="1">
      <alignment horizontal="center"/>
    </xf>
    <xf numFmtId="0" fontId="5" fillId="2" borderId="30" xfId="0" applyFont="1" applyFill="1" applyBorder="1" applyAlignment="1">
      <alignment horizontal="center"/>
    </xf>
    <xf numFmtId="0" fontId="5" fillId="2" borderId="3" xfId="0" applyFont="1" applyFill="1" applyBorder="1" applyAlignment="1">
      <alignment horizontal="center"/>
    </xf>
    <xf numFmtId="0" fontId="5" fillId="2" borderId="29" xfId="0" applyFont="1" applyFill="1" applyBorder="1" applyAlignment="1">
      <alignment horizontal="center"/>
    </xf>
    <xf numFmtId="0" fontId="4" fillId="8" borderId="13" xfId="0" applyFont="1" applyFill="1" applyBorder="1" applyAlignment="1">
      <alignment horizontal="right"/>
    </xf>
    <xf numFmtId="0" fontId="4" fillId="8" borderId="3" xfId="0" applyFont="1" applyFill="1" applyBorder="1" applyAlignment="1">
      <alignment horizontal="right"/>
    </xf>
    <xf numFmtId="0" fontId="4" fillId="8" borderId="14" xfId="0" applyFont="1" applyFill="1" applyBorder="1" applyAlignment="1">
      <alignment horizontal="right"/>
    </xf>
    <xf numFmtId="0" fontId="4" fillId="8" borderId="3" xfId="0" applyFont="1" applyFill="1" applyBorder="1" applyAlignment="1">
      <alignment horizontal="center"/>
    </xf>
    <xf numFmtId="0" fontId="4" fillId="8" borderId="14" xfId="0" applyFont="1" applyFill="1" applyBorder="1" applyAlignment="1">
      <alignment horizont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12" xfId="0" applyFont="1" applyBorder="1" applyAlignment="1">
      <alignment horizontal="center" vertical="center"/>
    </xf>
    <xf numFmtId="0" fontId="15" fillId="4" borderId="7" xfId="0" applyFont="1" applyFill="1" applyBorder="1" applyAlignment="1">
      <alignment horizontal="center" wrapText="1"/>
    </xf>
    <xf numFmtId="0" fontId="15" fillId="4" borderId="4" xfId="0" applyFont="1" applyFill="1" applyBorder="1" applyAlignment="1">
      <alignment horizontal="center"/>
    </xf>
    <xf numFmtId="0" fontId="15" fillId="4" borderId="8" xfId="0" applyFont="1" applyFill="1" applyBorder="1" applyAlignment="1">
      <alignment horizontal="center"/>
    </xf>
    <xf numFmtId="0" fontId="7" fillId="5" borderId="13"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14" xfId="0" applyFont="1" applyFill="1" applyBorder="1" applyAlignment="1">
      <alignment horizontal="center" vertical="center"/>
    </xf>
    <xf numFmtId="0" fontId="4" fillId="5" borderId="29" xfId="0" applyFont="1" applyFill="1" applyBorder="1" applyAlignment="1">
      <alignment horizontal="center" wrapText="1"/>
    </xf>
    <xf numFmtId="0" fontId="8" fillId="5" borderId="18" xfId="0" applyFont="1" applyFill="1" applyBorder="1" applyAlignment="1">
      <alignment horizontal="center" wrapText="1"/>
    </xf>
    <xf numFmtId="0" fontId="8" fillId="5" borderId="1" xfId="0" applyFont="1" applyFill="1" applyBorder="1" applyAlignment="1">
      <alignment horizontal="center" wrapText="1"/>
    </xf>
    <xf numFmtId="0" fontId="8" fillId="5" borderId="17" xfId="0" applyFont="1" applyFill="1" applyBorder="1" applyAlignment="1">
      <alignment horizontal="center" wrapText="1"/>
    </xf>
    <xf numFmtId="0" fontId="5" fillId="5" borderId="19" xfId="0" applyFont="1" applyFill="1" applyBorder="1" applyAlignment="1">
      <alignment horizontal="left" vertical="center"/>
    </xf>
    <xf numFmtId="0" fontId="5" fillId="5" borderId="24" xfId="0" applyFont="1" applyFill="1" applyBorder="1" applyAlignment="1">
      <alignment horizontal="left" vertical="center"/>
    </xf>
    <xf numFmtId="0" fontId="5" fillId="5" borderId="19" xfId="0" applyFont="1" applyFill="1" applyBorder="1" applyAlignment="1">
      <alignment horizontal="left" vertical="center" wrapText="1"/>
    </xf>
    <xf numFmtId="0" fontId="5" fillId="5" borderId="2" xfId="0" applyFont="1" applyFill="1" applyBorder="1" applyAlignment="1">
      <alignment horizontal="left" vertical="center"/>
    </xf>
    <xf numFmtId="0" fontId="5" fillId="2" borderId="19" xfId="0" applyFont="1" applyFill="1" applyBorder="1" applyAlignment="1" applyProtection="1">
      <alignment horizontal="center"/>
      <protection locked="0"/>
    </xf>
    <xf numFmtId="0" fontId="5" fillId="2" borderId="2" xfId="0" applyFont="1" applyFill="1" applyBorder="1" applyAlignment="1" applyProtection="1">
      <alignment horizontal="center"/>
      <protection locked="0"/>
    </xf>
    <xf numFmtId="0" fontId="4" fillId="5" borderId="25" xfId="0" applyFont="1" applyFill="1" applyBorder="1" applyAlignment="1">
      <alignment horizontal="left"/>
    </xf>
    <xf numFmtId="0" fontId="4" fillId="5" borderId="28" xfId="0" applyFont="1" applyFill="1" applyBorder="1" applyAlignment="1">
      <alignment horizontal="left"/>
    </xf>
    <xf numFmtId="0" fontId="9" fillId="5" borderId="25" xfId="0" applyFont="1" applyFill="1" applyBorder="1" applyAlignment="1">
      <alignment horizontal="left" wrapText="1"/>
    </xf>
    <xf numFmtId="0" fontId="9" fillId="5" borderId="26" xfId="0" applyFont="1" applyFill="1" applyBorder="1" applyAlignment="1">
      <alignment horizontal="left"/>
    </xf>
    <xf numFmtId="0" fontId="9" fillId="5" borderId="28" xfId="0" applyFont="1" applyFill="1" applyBorder="1" applyAlignment="1">
      <alignment horizontal="left"/>
    </xf>
    <xf numFmtId="0" fontId="5" fillId="2" borderId="11" xfId="0" applyFont="1" applyFill="1" applyBorder="1" applyAlignment="1" applyProtection="1">
      <alignment horizontal="center"/>
      <protection locked="0"/>
    </xf>
    <xf numFmtId="0" fontId="5" fillId="2" borderId="5" xfId="0" applyFont="1" applyFill="1" applyBorder="1" applyAlignment="1" applyProtection="1">
      <alignment horizontal="center"/>
      <protection locked="0"/>
    </xf>
    <xf numFmtId="0" fontId="4" fillId="5" borderId="18" xfId="0" applyFont="1" applyFill="1" applyBorder="1" applyAlignment="1">
      <alignment horizontal="left"/>
    </xf>
    <xf numFmtId="0" fontId="4" fillId="5" borderId="17" xfId="0" applyFont="1" applyFill="1" applyBorder="1" applyAlignment="1">
      <alignment horizontal="left"/>
    </xf>
    <xf numFmtId="0" fontId="4" fillId="5" borderId="20" xfId="0" applyFont="1" applyFill="1" applyBorder="1" applyAlignment="1">
      <alignment horizontal="left"/>
    </xf>
    <xf numFmtId="0" fontId="4" fillId="5" borderId="6" xfId="0" applyFont="1" applyFill="1" applyBorder="1" applyAlignment="1">
      <alignment horizontal="left"/>
    </xf>
    <xf numFmtId="0" fontId="4" fillId="5" borderId="16" xfId="0" applyFont="1" applyFill="1" applyBorder="1" applyAlignment="1">
      <alignment horizontal="left"/>
    </xf>
    <xf numFmtId="0" fontId="5" fillId="2" borderId="18" xfId="0" applyFont="1" applyFill="1" applyBorder="1" applyAlignment="1" applyProtection="1">
      <alignment horizontal="center"/>
      <protection locked="0"/>
    </xf>
    <xf numFmtId="0" fontId="5" fillId="2" borderId="1" xfId="0" applyFont="1" applyFill="1" applyBorder="1" applyAlignment="1" applyProtection="1">
      <alignment horizontal="center"/>
      <protection locked="0"/>
    </xf>
    <xf numFmtId="0" fontId="40" fillId="2" borderId="13" xfId="0" applyFont="1" applyFill="1" applyBorder="1" applyAlignment="1">
      <alignment horizontal="center"/>
    </xf>
    <xf numFmtId="0" fontId="9" fillId="2" borderId="3" xfId="0" applyFont="1" applyFill="1" applyBorder="1" applyAlignment="1">
      <alignment horizontal="center"/>
    </xf>
    <xf numFmtId="0" fontId="9" fillId="2" borderId="14" xfId="0" applyFont="1" applyFill="1" applyBorder="1" applyAlignment="1">
      <alignment horizontal="center"/>
    </xf>
    <xf numFmtId="0" fontId="15" fillId="4" borderId="11" xfId="0" applyFont="1" applyFill="1" applyBorder="1" applyAlignment="1">
      <alignment horizontal="center" wrapText="1"/>
    </xf>
    <xf numFmtId="0" fontId="16" fillId="4" borderId="5" xfId="0" applyFont="1" applyFill="1" applyBorder="1" applyAlignment="1">
      <alignment horizontal="center"/>
    </xf>
    <xf numFmtId="0" fontId="16" fillId="4" borderId="0" xfId="0" applyFont="1" applyFill="1" applyAlignment="1">
      <alignment horizontal="center"/>
    </xf>
    <xf numFmtId="0" fontId="16" fillId="4" borderId="10" xfId="0" applyFont="1" applyFill="1" applyBorder="1" applyAlignment="1">
      <alignment horizontal="center"/>
    </xf>
    <xf numFmtId="0" fontId="4" fillId="5" borderId="13" xfId="0" applyFont="1" applyFill="1" applyBorder="1" applyAlignment="1">
      <alignment horizontal="left" vertical="center"/>
    </xf>
    <xf numFmtId="0" fontId="4" fillId="5" borderId="14" xfId="0" applyFont="1" applyFill="1" applyBorder="1" applyAlignment="1">
      <alignment horizontal="left" vertical="center"/>
    </xf>
    <xf numFmtId="0" fontId="4" fillId="5" borderId="3" xfId="0" applyFont="1" applyFill="1" applyBorder="1" applyAlignment="1">
      <alignment horizontal="left" vertical="center"/>
    </xf>
    <xf numFmtId="0" fontId="6" fillId="5" borderId="14" xfId="0" applyFont="1" applyFill="1" applyBorder="1" applyAlignment="1">
      <alignment horizontal="center" wrapText="1"/>
    </xf>
    <xf numFmtId="0" fontId="46" fillId="5" borderId="53" xfId="1" applyFont="1" applyFill="1" applyBorder="1" applyAlignment="1">
      <alignment horizontal="center"/>
    </xf>
    <xf numFmtId="0" fontId="46" fillId="5" borderId="0" xfId="1" applyFont="1" applyFill="1" applyAlignment="1">
      <alignment horizontal="center"/>
    </xf>
    <xf numFmtId="0" fontId="46" fillId="5" borderId="10" xfId="1" applyFont="1" applyFill="1" applyBorder="1" applyAlignment="1">
      <alignment horizontal="center"/>
    </xf>
    <xf numFmtId="0" fontId="16" fillId="4" borderId="4" xfId="0" applyFont="1" applyFill="1" applyBorder="1" applyAlignment="1">
      <alignment horizontal="center"/>
    </xf>
    <xf numFmtId="0" fontId="16" fillId="4" borderId="8" xfId="0" applyFont="1" applyFill="1" applyBorder="1" applyAlignment="1">
      <alignment horizontal="center"/>
    </xf>
    <xf numFmtId="0" fontId="4" fillId="5" borderId="59" xfId="0" applyFont="1" applyFill="1" applyBorder="1" applyAlignment="1">
      <alignment horizontal="left" vertical="center"/>
    </xf>
    <xf numFmtId="0" fontId="4" fillId="5" borderId="60" xfId="0" applyFont="1" applyFill="1" applyBorder="1" applyAlignment="1">
      <alignment horizontal="left" vertical="center"/>
    </xf>
    <xf numFmtId="0" fontId="4" fillId="5" borderId="57" xfId="0" applyFont="1" applyFill="1" applyBorder="1" applyAlignment="1">
      <alignment horizontal="left" vertical="center"/>
    </xf>
    <xf numFmtId="0" fontId="4" fillId="5" borderId="19" xfId="0" applyFont="1" applyFill="1" applyBorder="1" applyAlignment="1">
      <alignment horizontal="left"/>
    </xf>
    <xf numFmtId="0" fontId="4" fillId="5" borderId="24" xfId="0" applyFont="1" applyFill="1" applyBorder="1" applyAlignment="1">
      <alignment horizontal="left"/>
    </xf>
    <xf numFmtId="0" fontId="4" fillId="5" borderId="19" xfId="0" applyFont="1" applyFill="1" applyBorder="1" applyAlignment="1">
      <alignment horizontal="left" wrapText="1"/>
    </xf>
    <xf numFmtId="0" fontId="4" fillId="5" borderId="2" xfId="0" applyFont="1" applyFill="1" applyBorder="1" applyAlignment="1">
      <alignment horizontal="left"/>
    </xf>
    <xf numFmtId="0" fontId="4" fillId="5" borderId="19" xfId="0" applyFont="1" applyFill="1" applyBorder="1" applyAlignment="1">
      <alignment horizontal="left" vertical="center"/>
    </xf>
    <xf numFmtId="0" fontId="4" fillId="5" borderId="24" xfId="0" applyFont="1" applyFill="1" applyBorder="1" applyAlignment="1">
      <alignment horizontal="left" vertical="center"/>
    </xf>
    <xf numFmtId="0" fontId="4" fillId="5" borderId="2" xfId="0" applyFont="1" applyFill="1" applyBorder="1" applyAlignment="1">
      <alignment horizontal="left" vertical="center"/>
    </xf>
    <xf numFmtId="0" fontId="13" fillId="6" borderId="13" xfId="0"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wrapText="1"/>
      <protection locked="0"/>
    </xf>
    <xf numFmtId="0" fontId="13" fillId="6" borderId="14" xfId="0" applyFont="1" applyFill="1" applyBorder="1" applyAlignment="1" applyProtection="1">
      <alignment horizontal="center" vertical="center" wrapText="1"/>
      <protection locked="0"/>
    </xf>
    <xf numFmtId="0" fontId="5" fillId="2" borderId="22" xfId="0" applyFont="1" applyFill="1" applyBorder="1" applyAlignment="1" applyProtection="1">
      <alignment horizontal="center"/>
      <protection locked="0"/>
    </xf>
    <xf numFmtId="0" fontId="5" fillId="2" borderId="6" xfId="0" applyFont="1" applyFill="1" applyBorder="1" applyAlignment="1" applyProtection="1">
      <alignment horizontal="center"/>
      <protection locked="0"/>
    </xf>
    <xf numFmtId="0" fontId="5" fillId="2" borderId="21" xfId="0" applyFont="1" applyFill="1" applyBorder="1" applyAlignment="1" applyProtection="1">
      <alignment horizontal="center"/>
      <protection locked="0"/>
    </xf>
    <xf numFmtId="0" fontId="0" fillId="0" borderId="22" xfId="0" applyBorder="1" applyAlignment="1" applyProtection="1">
      <alignment horizontal="center"/>
      <protection locked="0"/>
    </xf>
    <xf numFmtId="0" fontId="0" fillId="0" borderId="6" xfId="0" applyBorder="1" applyAlignment="1" applyProtection="1">
      <alignment horizontal="center"/>
      <protection locked="0"/>
    </xf>
    <xf numFmtId="0" fontId="0" fillId="0" borderId="21" xfId="0" applyBorder="1" applyAlignment="1" applyProtection="1">
      <alignment horizontal="center"/>
      <protection locked="0"/>
    </xf>
    <xf numFmtId="0" fontId="5" fillId="2" borderId="16" xfId="0" applyFont="1" applyFill="1" applyBorder="1" applyAlignment="1" applyProtection="1">
      <alignment horizontal="center"/>
      <protection locked="0"/>
    </xf>
    <xf numFmtId="0" fontId="5" fillId="2" borderId="55" xfId="0" applyFont="1" applyFill="1" applyBorder="1" applyAlignment="1" applyProtection="1">
      <alignment horizontal="center"/>
      <protection locked="0"/>
    </xf>
    <xf numFmtId="0" fontId="5" fillId="2" borderId="57" xfId="0" applyFont="1" applyFill="1" applyBorder="1" applyAlignment="1" applyProtection="1">
      <alignment horizontal="center"/>
      <protection locked="0"/>
    </xf>
    <xf numFmtId="0" fontId="5" fillId="2" borderId="26" xfId="0" applyFont="1" applyFill="1" applyBorder="1" applyAlignment="1" applyProtection="1">
      <alignment horizontal="center"/>
      <protection locked="0"/>
    </xf>
    <xf numFmtId="0" fontId="5" fillId="2" borderId="56" xfId="0" applyFont="1" applyFill="1" applyBorder="1" applyAlignment="1" applyProtection="1">
      <alignment horizontal="center"/>
      <protection locked="0"/>
    </xf>
    <xf numFmtId="0" fontId="4" fillId="2" borderId="55" xfId="0" applyFont="1" applyFill="1" applyBorder="1" applyAlignment="1" applyProtection="1">
      <alignment horizontal="center"/>
      <protection locked="0"/>
    </xf>
    <xf numFmtId="0" fontId="4" fillId="2" borderId="57" xfId="0" applyFont="1" applyFill="1" applyBorder="1" applyAlignment="1" applyProtection="1">
      <alignment horizontal="center"/>
      <protection locked="0"/>
    </xf>
    <xf numFmtId="0" fontId="4" fillId="2" borderId="26" xfId="0" applyFont="1" applyFill="1" applyBorder="1" applyAlignment="1" applyProtection="1">
      <alignment horizontal="center"/>
      <protection locked="0"/>
    </xf>
    <xf numFmtId="0" fontId="4" fillId="2" borderId="28" xfId="0" applyFont="1" applyFill="1" applyBorder="1" applyAlignment="1" applyProtection="1">
      <alignment horizontal="center"/>
      <protection locked="0"/>
    </xf>
    <xf numFmtId="0" fontId="3" fillId="2" borderId="4" xfId="0" applyFont="1" applyFill="1" applyBorder="1" applyAlignment="1">
      <alignment horizontal="center"/>
    </xf>
    <xf numFmtId="0" fontId="3" fillId="2" borderId="8" xfId="0" applyFont="1" applyFill="1" applyBorder="1" applyAlignment="1">
      <alignment horizontal="center"/>
    </xf>
    <xf numFmtId="0" fontId="2" fillId="2" borderId="0" xfId="0" applyFont="1" applyFill="1" applyAlignment="1">
      <alignment horizontal="center" vertical="center" wrapText="1"/>
    </xf>
    <xf numFmtId="0" fontId="0" fillId="2" borderId="0" xfId="0" applyFill="1" applyAlignment="1">
      <alignment horizontal="center" vertical="center" wrapText="1"/>
    </xf>
    <xf numFmtId="0" fontId="2" fillId="2" borderId="0" xfId="0" applyFont="1" applyFill="1" applyAlignment="1">
      <alignment horizontal="center" vertical="center"/>
    </xf>
    <xf numFmtId="0" fontId="2" fillId="2" borderId="10" xfId="0" applyFont="1" applyFill="1" applyBorder="1" applyAlignment="1">
      <alignment horizontal="center" vertical="center"/>
    </xf>
    <xf numFmtId="0" fontId="24" fillId="2" borderId="5" xfId="1" applyFont="1" applyFill="1" applyBorder="1" applyAlignment="1">
      <alignment horizontal="center"/>
    </xf>
    <xf numFmtId="0" fontId="12" fillId="2" borderId="5" xfId="0" applyFont="1" applyFill="1" applyBorder="1" applyAlignment="1">
      <alignment horizontal="center"/>
    </xf>
    <xf numFmtId="0" fontId="12" fillId="2" borderId="12" xfId="0" applyFont="1" applyFill="1" applyBorder="1" applyAlignment="1">
      <alignment horizontal="center"/>
    </xf>
    <xf numFmtId="0" fontId="17" fillId="4" borderId="7"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10" xfId="0" applyFont="1" applyFill="1" applyBorder="1" applyAlignment="1">
      <alignment horizontal="center" vertical="center" wrapText="1"/>
    </xf>
    <xf numFmtId="0" fontId="10" fillId="4" borderId="11" xfId="1" applyFill="1" applyBorder="1" applyAlignment="1" applyProtection="1">
      <alignment horizontal="center" vertical="center" wrapText="1"/>
      <protection locked="0"/>
    </xf>
    <xf numFmtId="0" fontId="10" fillId="4" borderId="5" xfId="1" applyFill="1" applyBorder="1" applyAlignment="1" applyProtection="1">
      <alignment horizontal="center" vertical="center" wrapText="1"/>
      <protection locked="0"/>
    </xf>
    <xf numFmtId="0" fontId="10" fillId="4" borderId="12" xfId="1" applyFill="1" applyBorder="1" applyAlignment="1" applyProtection="1">
      <alignment horizontal="center" vertical="center" wrapText="1"/>
      <protection locked="0"/>
    </xf>
    <xf numFmtId="0" fontId="45" fillId="5" borderId="13" xfId="0" applyFont="1" applyFill="1" applyBorder="1" applyAlignment="1">
      <alignment horizontal="center"/>
    </xf>
    <xf numFmtId="0" fontId="45" fillId="5" borderId="3" xfId="0" applyFont="1" applyFill="1" applyBorder="1" applyAlignment="1">
      <alignment horizontal="center"/>
    </xf>
    <xf numFmtId="0" fontId="45" fillId="5" borderId="14" xfId="0" applyFont="1" applyFill="1" applyBorder="1" applyAlignment="1">
      <alignment horizontal="center"/>
    </xf>
    <xf numFmtId="0" fontId="0" fillId="5" borderId="13" xfId="0" applyFill="1" applyBorder="1" applyAlignment="1">
      <alignment horizontal="center"/>
    </xf>
    <xf numFmtId="0" fontId="0" fillId="5" borderId="3" xfId="0" applyFill="1" applyBorder="1" applyAlignment="1">
      <alignment horizontal="center"/>
    </xf>
    <xf numFmtId="0" fontId="0" fillId="5" borderId="14" xfId="0" applyFill="1" applyBorder="1" applyAlignment="1">
      <alignment horizontal="center"/>
    </xf>
    <xf numFmtId="49" fontId="0" fillId="0" borderId="13" xfId="0" applyNumberFormat="1" applyBorder="1" applyAlignment="1" applyProtection="1">
      <alignment horizontal="left"/>
      <protection locked="0"/>
    </xf>
    <xf numFmtId="49" fontId="0" fillId="0" borderId="3" xfId="0" applyNumberFormat="1" applyBorder="1" applyAlignment="1" applyProtection="1">
      <alignment horizontal="left"/>
      <protection locked="0"/>
    </xf>
    <xf numFmtId="49" fontId="0" fillId="0" borderId="14" xfId="0" applyNumberFormat="1" applyBorder="1" applyAlignment="1" applyProtection="1">
      <alignment horizontal="left"/>
      <protection locked="0"/>
    </xf>
    <xf numFmtId="167" fontId="0" fillId="0" borderId="13" xfId="0" applyNumberFormat="1" applyBorder="1" applyAlignment="1" applyProtection="1">
      <alignment horizontal="left"/>
      <protection locked="0"/>
    </xf>
    <xf numFmtId="167" fontId="0" fillId="0" borderId="3" xfId="0" applyNumberFormat="1" applyBorder="1" applyAlignment="1" applyProtection="1">
      <alignment horizontal="left"/>
      <protection locked="0"/>
    </xf>
    <xf numFmtId="167" fontId="0" fillId="0" borderId="14" xfId="0" applyNumberFormat="1" applyBorder="1" applyAlignment="1" applyProtection="1">
      <alignment horizontal="left"/>
      <protection locked="0"/>
    </xf>
    <xf numFmtId="0" fontId="38" fillId="5" borderId="13" xfId="0" applyFont="1" applyFill="1" applyBorder="1" applyAlignment="1">
      <alignment horizontal="center"/>
    </xf>
    <xf numFmtId="0" fontId="38" fillId="5" borderId="3" xfId="0" applyFont="1" applyFill="1" applyBorder="1" applyAlignment="1">
      <alignment horizontal="center"/>
    </xf>
    <xf numFmtId="0" fontId="38" fillId="5" borderId="14" xfId="0" applyFont="1" applyFill="1" applyBorder="1" applyAlignment="1">
      <alignment horizontal="center"/>
    </xf>
    <xf numFmtId="0" fontId="7" fillId="5" borderId="13" xfId="0" applyFont="1" applyFill="1" applyBorder="1" applyAlignment="1">
      <alignment horizontal="center"/>
    </xf>
    <xf numFmtId="0" fontId="7" fillId="5" borderId="3" xfId="0" applyFont="1" applyFill="1" applyBorder="1" applyAlignment="1">
      <alignment horizontal="center"/>
    </xf>
    <xf numFmtId="0" fontId="7" fillId="5" borderId="14" xfId="0" applyFont="1" applyFill="1" applyBorder="1" applyAlignment="1">
      <alignment horizontal="center"/>
    </xf>
    <xf numFmtId="0" fontId="17" fillId="9" borderId="13" xfId="0" applyFont="1" applyFill="1" applyBorder="1" applyAlignment="1">
      <alignment horizontal="center" wrapText="1"/>
    </xf>
    <xf numFmtId="0" fontId="17" fillId="9" borderId="3" xfId="0" applyFont="1" applyFill="1" applyBorder="1" applyAlignment="1">
      <alignment horizontal="center" wrapText="1"/>
    </xf>
    <xf numFmtId="0" fontId="17" fillId="9" borderId="14" xfId="0" applyFont="1" applyFill="1" applyBorder="1" applyAlignment="1">
      <alignment horizontal="center" wrapText="1"/>
    </xf>
    <xf numFmtId="0" fontId="43" fillId="4" borderId="7" xfId="0" applyFont="1" applyFill="1" applyBorder="1" applyAlignment="1">
      <alignment horizontal="center" vertical="center" wrapText="1"/>
    </xf>
    <xf numFmtId="0" fontId="43" fillId="4" borderId="4" xfId="0" applyFont="1" applyFill="1" applyBorder="1" applyAlignment="1">
      <alignment horizontal="center" vertical="center"/>
    </xf>
    <xf numFmtId="0" fontId="43" fillId="4" borderId="8" xfId="0" applyFont="1" applyFill="1" applyBorder="1" applyAlignment="1">
      <alignment horizontal="center" vertical="center"/>
    </xf>
    <xf numFmtId="0" fontId="43" fillId="4" borderId="9" xfId="0" applyFont="1" applyFill="1" applyBorder="1" applyAlignment="1">
      <alignment horizontal="center" vertical="center"/>
    </xf>
    <xf numFmtId="0" fontId="43" fillId="4" borderId="0" xfId="0" applyFont="1" applyFill="1" applyAlignment="1">
      <alignment horizontal="center" vertical="center"/>
    </xf>
    <xf numFmtId="0" fontId="43" fillId="4" borderId="10" xfId="0" applyFont="1" applyFill="1" applyBorder="1" applyAlignment="1">
      <alignment horizontal="center" vertical="center"/>
    </xf>
    <xf numFmtId="0" fontId="43" fillId="4" borderId="11" xfId="0" applyFont="1" applyFill="1" applyBorder="1" applyAlignment="1">
      <alignment horizontal="center" vertical="center"/>
    </xf>
    <xf numFmtId="0" fontId="43" fillId="4" borderId="5" xfId="0" applyFont="1" applyFill="1" applyBorder="1" applyAlignment="1">
      <alignment horizontal="center" vertical="center"/>
    </xf>
    <xf numFmtId="0" fontId="43" fillId="4" borderId="12" xfId="0" applyFont="1" applyFill="1" applyBorder="1" applyAlignment="1">
      <alignment horizontal="center" vertical="center"/>
    </xf>
    <xf numFmtId="0" fontId="4" fillId="5" borderId="13" xfId="0" applyFont="1" applyFill="1" applyBorder="1" applyAlignment="1">
      <alignment horizontal="left"/>
    </xf>
    <xf numFmtId="0" fontId="4" fillId="5" borderId="14" xfId="0" applyFont="1" applyFill="1" applyBorder="1" applyAlignment="1">
      <alignment horizontal="left"/>
    </xf>
    <xf numFmtId="0" fontId="4" fillId="5" borderId="3" xfId="0" applyFont="1" applyFill="1" applyBorder="1" applyAlignment="1">
      <alignment horizontal="left"/>
    </xf>
    <xf numFmtId="0" fontId="4" fillId="5" borderId="30" xfId="0" applyFont="1" applyFill="1" applyBorder="1" applyAlignment="1">
      <alignment horizontal="center" wrapText="1"/>
    </xf>
    <xf numFmtId="0" fontId="5" fillId="5" borderId="18" xfId="0" applyFont="1" applyFill="1" applyBorder="1" applyAlignment="1">
      <alignment horizontal="left"/>
    </xf>
    <xf numFmtId="0" fontId="5" fillId="5" borderId="17" xfId="0" applyFont="1" applyFill="1" applyBorder="1" applyAlignment="1">
      <alignment horizontal="left"/>
    </xf>
    <xf numFmtId="0" fontId="5" fillId="5" borderId="18" xfId="0" applyFont="1" applyFill="1" applyBorder="1" applyAlignment="1">
      <alignment horizontal="left" vertical="center" wrapText="1"/>
    </xf>
    <xf numFmtId="0" fontId="5" fillId="5" borderId="1" xfId="0" applyFont="1" applyFill="1" applyBorder="1" applyAlignment="1">
      <alignment horizontal="left" vertical="center"/>
    </xf>
    <xf numFmtId="0" fontId="5" fillId="5" borderId="17" xfId="0" applyFont="1" applyFill="1" applyBorder="1" applyAlignment="1">
      <alignment horizontal="left" vertical="center"/>
    </xf>
    <xf numFmtId="0" fontId="5" fillId="5" borderId="13" xfId="0" applyFont="1" applyFill="1" applyBorder="1" applyAlignment="1">
      <alignment horizontal="center" vertical="top" wrapText="1"/>
    </xf>
    <xf numFmtId="0" fontId="5" fillId="5" borderId="3" xfId="0" applyFont="1" applyFill="1" applyBorder="1" applyAlignment="1">
      <alignment horizontal="center" vertical="top"/>
    </xf>
    <xf numFmtId="0" fontId="5" fillId="5" borderId="14" xfId="0" applyFont="1" applyFill="1" applyBorder="1" applyAlignment="1">
      <alignment horizontal="center" vertical="top"/>
    </xf>
    <xf numFmtId="0" fontId="4" fillId="5" borderId="13" xfId="0" applyFont="1" applyFill="1" applyBorder="1" applyAlignment="1">
      <alignment horizontal="center" vertical="top" wrapText="1"/>
    </xf>
    <xf numFmtId="0" fontId="4" fillId="5" borderId="3" xfId="0" applyFont="1" applyFill="1" applyBorder="1" applyAlignment="1">
      <alignment horizontal="center" vertical="top"/>
    </xf>
    <xf numFmtId="0" fontId="4" fillId="5" borderId="14" xfId="0" applyFont="1" applyFill="1" applyBorder="1" applyAlignment="1">
      <alignment horizontal="center" vertical="top"/>
    </xf>
    <xf numFmtId="0" fontId="46" fillId="5" borderId="54" xfId="1" applyFont="1" applyFill="1" applyBorder="1" applyAlignment="1">
      <alignment horizontal="center"/>
    </xf>
    <xf numFmtId="0" fontId="5" fillId="0" borderId="55" xfId="0" applyFont="1" applyBorder="1" applyAlignment="1" applyProtection="1">
      <alignment horizontal="center"/>
      <protection locked="0"/>
    </xf>
    <xf numFmtId="0" fontId="5" fillId="0" borderId="56" xfId="0" applyFont="1" applyBorder="1" applyAlignment="1" applyProtection="1">
      <alignment horizontal="center"/>
      <protection locked="0"/>
    </xf>
    <xf numFmtId="0" fontId="6" fillId="5" borderId="62" xfId="0" applyFont="1" applyFill="1" applyBorder="1" applyAlignment="1">
      <alignment wrapText="1"/>
    </xf>
    <xf numFmtId="0" fontId="5" fillId="2" borderId="0" xfId="0" applyFont="1" applyFill="1" applyBorder="1" applyAlignment="1">
      <alignment horizontal="center"/>
    </xf>
    <xf numFmtId="0" fontId="5" fillId="0" borderId="28" xfId="0" applyFont="1" applyBorder="1" applyAlignment="1" applyProtection="1">
      <alignment horizontal="center"/>
      <protection locked="0"/>
    </xf>
    <xf numFmtId="0" fontId="37" fillId="9" borderId="3" xfId="0" applyFont="1" applyFill="1" applyBorder="1" applyAlignment="1">
      <alignment horizontal="center" vertical="center"/>
    </xf>
    <xf numFmtId="0" fontId="37" fillId="9" borderId="14" xfId="0" applyFont="1" applyFill="1" applyBorder="1" applyAlignment="1">
      <alignment horizontal="center" vertical="center"/>
    </xf>
    <xf numFmtId="0" fontId="37" fillId="9" borderId="13" xfId="0" applyFont="1" applyFill="1" applyBorder="1" applyAlignment="1">
      <alignment horizontal="center" vertical="center" wrapText="1"/>
    </xf>
    <xf numFmtId="0" fontId="37" fillId="9" borderId="1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7" fillId="9" borderId="3"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7" fillId="9" borderId="14"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0" borderId="14" xfId="0" applyFont="1" applyFill="1" applyBorder="1" applyAlignment="1" applyProtection="1">
      <alignment wrapText="1"/>
      <protection hidden="1"/>
    </xf>
  </cellXfs>
  <cellStyles count="2">
    <cellStyle name="Hyperlink" xfId="1" builtinId="8"/>
    <cellStyle name="Normal" xfId="0" builtinId="0"/>
  </cellStyles>
  <dxfs count="29">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ont>
        <color auto="1"/>
      </font>
      <fill>
        <patternFill>
          <bgColor theme="7" tint="0.39994506668294322"/>
        </patternFill>
      </fill>
    </dxf>
    <dxf>
      <fill>
        <patternFill>
          <bgColor rgb="FF92D050"/>
        </patternFill>
      </fill>
    </dxf>
    <dxf>
      <fill>
        <patternFill>
          <bgColor rgb="FFFFC000"/>
        </patternFill>
      </fill>
    </dxf>
    <dxf>
      <fill>
        <patternFill>
          <bgColor rgb="FFFF0000"/>
        </patternFill>
      </fill>
    </dxf>
    <dxf>
      <font>
        <color auto="1"/>
      </font>
      <fill>
        <patternFill>
          <bgColor rgb="FF92D050"/>
        </patternFill>
      </fill>
    </dxf>
    <dxf>
      <fill>
        <patternFill>
          <bgColor rgb="FFFF0000"/>
        </patternFill>
      </fill>
    </dxf>
    <dxf>
      <fill>
        <patternFill>
          <bgColor theme="7" tint="0.39994506668294322"/>
        </patternFill>
      </fill>
    </dxf>
    <dxf>
      <font>
        <color auto="1"/>
      </font>
      <fill>
        <patternFill>
          <bgColor rgb="FF92D050"/>
        </patternFill>
      </fill>
    </dxf>
    <dxf>
      <font>
        <color auto="1"/>
      </font>
      <fill>
        <patternFill>
          <bgColor rgb="FFFF0000"/>
        </patternFill>
      </fill>
    </dxf>
    <dxf>
      <font>
        <color theme="1"/>
      </font>
      <fill>
        <patternFill>
          <bgColor theme="7" tint="0.39994506668294322"/>
        </patternFill>
      </fill>
    </dxf>
    <dxf>
      <fill>
        <patternFill>
          <bgColor rgb="FFFF0000"/>
        </patternFill>
      </fill>
    </dxf>
    <dxf>
      <fill>
        <patternFill>
          <bgColor rgb="FF92D050"/>
        </patternFill>
      </fill>
    </dxf>
    <dxf>
      <fill>
        <patternFill>
          <bgColor rgb="FF92D050"/>
        </patternFill>
      </fill>
    </dxf>
    <dxf>
      <fill>
        <patternFill>
          <bgColor rgb="FF92D050"/>
        </patternFill>
      </fill>
    </dxf>
    <dxf>
      <font>
        <color auto="1"/>
      </font>
      <fill>
        <patternFill>
          <bgColor theme="7" tint="0.39994506668294322"/>
        </patternFill>
      </fill>
    </dxf>
    <dxf>
      <font>
        <color auto="1"/>
      </font>
      <fill>
        <patternFill>
          <bgColor rgb="FF92D050"/>
        </patternFill>
      </fill>
    </dxf>
    <dxf>
      <font>
        <color auto="1"/>
      </font>
      <fill>
        <patternFill>
          <bgColor rgb="FFFF0000"/>
        </patternFill>
      </fill>
    </dxf>
    <dxf>
      <fill>
        <patternFill>
          <bgColor rgb="FFFF0000"/>
        </patternFill>
      </fill>
    </dxf>
    <dxf>
      <font>
        <color auto="1"/>
      </font>
      <fill>
        <patternFill>
          <bgColor rgb="FFFFC000"/>
        </patternFill>
      </fill>
    </dxf>
    <dxf>
      <font>
        <color auto="1"/>
      </font>
      <fill>
        <patternFill>
          <bgColor rgb="FF92D050"/>
        </patternFill>
      </fill>
    </dxf>
    <dxf>
      <fill>
        <patternFill>
          <bgColor rgb="FF92D050"/>
        </patternFill>
      </fill>
    </dxf>
    <dxf>
      <fill>
        <patternFill>
          <bgColor rgb="FFFF0000"/>
        </patternFill>
      </fill>
    </dxf>
  </dxfs>
  <tableStyles count="0" defaultTableStyle="TableStyleMedium2" defaultPivotStyle="PivotStyleLight16"/>
  <colors>
    <mruColors>
      <color rgb="FFCC66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95249</xdr:rowOff>
    </xdr:from>
    <xdr:to>
      <xdr:col>3</xdr:col>
      <xdr:colOff>219075</xdr:colOff>
      <xdr:row>4</xdr:row>
      <xdr:rowOff>16265</xdr:rowOff>
    </xdr:to>
    <xdr:pic>
      <xdr:nvPicPr>
        <xdr:cNvPr id="2" name="Picture 1" descr="RU_SIG_RBSNNB_CMYK">
          <a:extLst>
            <a:ext uri="{FF2B5EF4-FFF2-40B4-BE49-F238E27FC236}">
              <a16:creationId xmlns:a16="http://schemas.microsoft.com/office/drawing/2014/main" id="{B330EDA1-72A2-415F-892A-FC50251211CB}"/>
            </a:ext>
          </a:extLst>
        </xdr:cNvPr>
        <xdr:cNvPicPr>
          <a:picLocks noChangeAspect="1" noChangeArrowheads="1"/>
        </xdr:cNvPicPr>
      </xdr:nvPicPr>
      <xdr:blipFill>
        <a:blip xmlns:r="http://schemas.openxmlformats.org/officeDocument/2006/relationships" r:embed="rId1" cstate="print">
          <a:lum contrast="18000"/>
          <a:extLst>
            <a:ext uri="{28A0092B-C50C-407E-A947-70E740481C1C}">
              <a14:useLocalDpi xmlns:a14="http://schemas.microsoft.com/office/drawing/2010/main" val="0"/>
            </a:ext>
          </a:extLst>
        </a:blip>
        <a:srcRect/>
        <a:stretch>
          <a:fillRect/>
        </a:stretch>
      </xdr:blipFill>
      <xdr:spPr bwMode="auto">
        <a:xfrm>
          <a:off x="173990" y="92709"/>
          <a:ext cx="2065655" cy="848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myrbs.business.rutgers.edu/mba" TargetMode="External"/><Relationship Id="rId7" Type="http://schemas.openxmlformats.org/officeDocument/2006/relationships/hyperlink" Target="https://nam02.safelinks.protection.outlook.com/?url=https%3A%2F%2Fwww.coursera.org%2Flearn%2Fstanford-statistics%2Fhome%2Fweek%2F1&amp;data=05%7C01%7Cjconroy%40business.rutgers.edu%7C37b7fd8eb0304b8aefcf08dbf5cb6577%7Cb92d2b234d35447093ff69aca6632ffe%7C1%7C0%7C638374026147411191%7CUnknown%7CTWFpbGZsb3d8eyJWIjoiMC4wLjAwMDAiLCJQIjoiV2luMzIiLCJBTiI6Ik1haWwiLCJXVCI6Mn0%3D%7C3000%7C%7C%7C&amp;sdata=bWAbktYaDxTxeBLUN0Z0Jc7bbsNpBl7smHmbVlNgTXk%3D&amp;reserved=0" TargetMode="External"/><Relationship Id="rId2" Type="http://schemas.openxmlformats.org/officeDocument/2006/relationships/hyperlink" Target="https://myrbs.business.rutgers.edu/mba/curriculum" TargetMode="External"/><Relationship Id="rId1" Type="http://schemas.openxmlformats.org/officeDocument/2006/relationships/hyperlink" Target="https://myrbs.business.rutgers.edu/sites/default/files/uploads/mba-students/mba-stem-curriculum.pdf" TargetMode="External"/><Relationship Id="rId6" Type="http://schemas.openxmlformats.org/officeDocument/2006/relationships/hyperlink" Target="https://nam02.safelinks.protection.outlook.com/?url=https%3A%2F%2Fwww.coursera.org%2Flearn%2Falgebra-and-differential-calculus-for-data-science%2Fhome%2Fweek%2F1&amp;data=05%7C01%7Cjconroy%40business.rutgers.edu%7C37b7fd8eb0304b8aefcf08dbf5cb6577%7Cb92d2b234d35447093ff69aca6632ffe%7C1%7C0%7C638374026147411191%7CUnknown%7CTWFpbGZsb3d8eyJWIjoiMC4wLjAwMDAiLCJQIjoiV2luMzIiLCJBTiI6Ik1haWwiLCJXVCI6Mn0%3D%7C3000%7C%7C%7C&amp;sdata=NAVs5u5ABNWP6SVq9Oh07TlndqOghLJPjukvPpy%2B9Z4%3D&amp;reserved=0" TargetMode="External"/><Relationship Id="rId11" Type="http://schemas.openxmlformats.org/officeDocument/2006/relationships/comments" Target="../comments1.xml"/><Relationship Id="rId5" Type="http://schemas.openxmlformats.org/officeDocument/2006/relationships/hyperlink" Target="https://myrbs.business.rutgers.edu/mba-stem-courses" TargetMode="External"/><Relationship Id="rId10" Type="http://schemas.openxmlformats.org/officeDocument/2006/relationships/vmlDrawing" Target="../drawings/vmlDrawing1.vml"/><Relationship Id="rId4" Type="http://schemas.openxmlformats.org/officeDocument/2006/relationships/hyperlink" Target="https://myrbs.business.rutgers.edu/mba/part-time-curriculum"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914B3-0086-4510-B343-D272989CAD7E}">
  <dimension ref="A1:BB514"/>
  <sheetViews>
    <sheetView tabSelected="1" workbookViewId="0">
      <selection activeCell="A45" sqref="A45:R45"/>
    </sheetView>
  </sheetViews>
  <sheetFormatPr defaultColWidth="8.85546875" defaultRowHeight="15" x14ac:dyDescent="0.25"/>
  <cols>
    <col min="1" max="1" width="11.7109375" customWidth="1"/>
    <col min="5" max="5" width="10.85546875" customWidth="1"/>
    <col min="6" max="6" width="5.28515625" customWidth="1"/>
    <col min="7" max="7" width="1.42578125" customWidth="1"/>
    <col min="8" max="8" width="9.42578125" customWidth="1"/>
    <col min="9" max="9" width="1" customWidth="1"/>
    <col min="10" max="10" width="5.140625" customWidth="1"/>
    <col min="11" max="11" width="0.85546875" customWidth="1"/>
    <col min="12" max="12" width="7.85546875" customWidth="1"/>
    <col min="13" max="13" width="1.42578125" customWidth="1"/>
    <col min="14" max="14" width="7.85546875" customWidth="1"/>
    <col min="15" max="15" width="3.140625" bestFit="1" customWidth="1"/>
    <col min="16" max="16" width="11.140625" customWidth="1"/>
    <col min="17" max="17" width="1.7109375" customWidth="1"/>
    <col min="18" max="18" width="9.85546875" customWidth="1"/>
    <col min="19" max="19" width="9.85546875" style="127" hidden="1" customWidth="1"/>
    <col min="20" max="20" width="9" style="127" hidden="1" customWidth="1"/>
    <col min="21" max="21" width="66.140625" style="128" hidden="1" customWidth="1"/>
    <col min="22" max="54" width="8.85546875" style="1"/>
  </cols>
  <sheetData>
    <row r="1" spans="1:27" ht="13.5" customHeight="1" x14ac:dyDescent="0.25">
      <c r="A1" s="44"/>
      <c r="B1" s="31"/>
      <c r="C1" s="31"/>
      <c r="D1" s="31"/>
      <c r="E1" s="340" t="s">
        <v>71</v>
      </c>
      <c r="F1" s="340"/>
      <c r="G1" s="340"/>
      <c r="H1" s="340"/>
      <c r="I1" s="340"/>
      <c r="J1" s="340"/>
      <c r="K1" s="340"/>
      <c r="L1" s="340"/>
      <c r="M1" s="340"/>
      <c r="N1" s="340"/>
      <c r="O1" s="340"/>
      <c r="P1" s="340"/>
      <c r="Q1" s="340"/>
      <c r="R1" s="341"/>
      <c r="S1" s="126"/>
      <c r="V1" s="182"/>
      <c r="W1" s="182"/>
      <c r="X1" s="182"/>
      <c r="Y1" s="182"/>
      <c r="Z1" s="182"/>
      <c r="AA1" s="182"/>
    </row>
    <row r="2" spans="1:27" ht="23.25" customHeight="1" x14ac:dyDescent="0.25">
      <c r="A2" s="40"/>
      <c r="B2" s="1"/>
      <c r="C2" s="1"/>
      <c r="D2" s="1"/>
      <c r="E2" s="342" t="s">
        <v>136</v>
      </c>
      <c r="F2" s="343"/>
      <c r="G2" s="343"/>
      <c r="H2" s="343"/>
      <c r="I2" s="343"/>
      <c r="J2" s="343"/>
      <c r="K2" s="343"/>
      <c r="L2" s="342" t="s">
        <v>137</v>
      </c>
      <c r="M2" s="342"/>
      <c r="N2" s="342"/>
      <c r="O2" s="342"/>
      <c r="P2" s="344"/>
      <c r="Q2" s="344"/>
      <c r="R2" s="345"/>
      <c r="S2" s="129"/>
      <c r="V2" s="182"/>
      <c r="W2" s="182"/>
      <c r="X2" s="182"/>
      <c r="Y2" s="182"/>
      <c r="Z2" s="182"/>
      <c r="AA2" s="182"/>
    </row>
    <row r="3" spans="1:27" ht="21" customHeight="1" x14ac:dyDescent="0.25">
      <c r="A3" s="40"/>
      <c r="B3" s="1"/>
      <c r="C3" s="1"/>
      <c r="D3" s="1"/>
      <c r="E3" s="343"/>
      <c r="F3" s="343"/>
      <c r="G3" s="343"/>
      <c r="H3" s="343"/>
      <c r="I3" s="343"/>
      <c r="J3" s="343"/>
      <c r="K3" s="343"/>
      <c r="L3" s="344"/>
      <c r="M3" s="344"/>
      <c r="N3" s="344"/>
      <c r="O3" s="344"/>
      <c r="P3" s="344"/>
      <c r="Q3" s="344"/>
      <c r="R3" s="345"/>
      <c r="S3" s="129"/>
      <c r="V3" s="182"/>
      <c r="W3" s="182"/>
      <c r="X3" s="182"/>
      <c r="Y3" s="182"/>
      <c r="Z3" s="182"/>
      <c r="AA3" s="182"/>
    </row>
    <row r="4" spans="1:27" ht="16.5" customHeight="1" x14ac:dyDescent="0.25">
      <c r="A4" s="40"/>
      <c r="B4" s="1"/>
      <c r="C4" s="1"/>
      <c r="D4" s="1"/>
      <c r="E4" s="343"/>
      <c r="F4" s="343"/>
      <c r="G4" s="343"/>
      <c r="H4" s="343"/>
      <c r="I4" s="343"/>
      <c r="J4" s="343"/>
      <c r="K4" s="343"/>
      <c r="L4" s="344"/>
      <c r="M4" s="344"/>
      <c r="N4" s="344"/>
      <c r="O4" s="344"/>
      <c r="P4" s="344"/>
      <c r="Q4" s="344"/>
      <c r="R4" s="345"/>
      <c r="S4" s="129"/>
      <c r="V4" s="182"/>
      <c r="W4" s="182"/>
      <c r="X4" s="182"/>
      <c r="Y4" s="182"/>
      <c r="Z4" s="182"/>
      <c r="AA4" s="182"/>
    </row>
    <row r="5" spans="1:27" s="1" customFormat="1" ht="9.75" customHeight="1" thickBot="1" x14ac:dyDescent="0.3">
      <c r="A5" s="45"/>
      <c r="B5" s="17"/>
      <c r="C5" s="17"/>
      <c r="D5" s="17"/>
      <c r="E5" s="346" t="s">
        <v>112</v>
      </c>
      <c r="F5" s="347"/>
      <c r="G5" s="347"/>
      <c r="H5" s="347"/>
      <c r="I5" s="347"/>
      <c r="J5" s="347"/>
      <c r="K5" s="347"/>
      <c r="L5" s="347"/>
      <c r="M5" s="347"/>
      <c r="N5" s="347"/>
      <c r="O5" s="347"/>
      <c r="P5" s="347"/>
      <c r="Q5" s="347"/>
      <c r="R5" s="348"/>
      <c r="S5" s="130"/>
      <c r="T5" s="131"/>
      <c r="U5" s="132"/>
      <c r="V5" s="182"/>
      <c r="W5" s="182"/>
      <c r="X5" s="182"/>
      <c r="Y5" s="182"/>
      <c r="Z5" s="182"/>
      <c r="AA5" s="182"/>
    </row>
    <row r="6" spans="1:27" ht="33.75" customHeight="1" x14ac:dyDescent="0.25">
      <c r="A6" s="349" t="s">
        <v>159</v>
      </c>
      <c r="B6" s="350"/>
      <c r="C6" s="350"/>
      <c r="D6" s="350"/>
      <c r="E6" s="350"/>
      <c r="F6" s="350"/>
      <c r="G6" s="350"/>
      <c r="H6" s="350"/>
      <c r="I6" s="350"/>
      <c r="J6" s="350"/>
      <c r="K6" s="350"/>
      <c r="L6" s="350"/>
      <c r="M6" s="350"/>
      <c r="N6" s="350"/>
      <c r="O6" s="350"/>
      <c r="P6" s="350"/>
      <c r="Q6" s="350"/>
      <c r="R6" s="351"/>
      <c r="S6" s="133"/>
      <c r="V6" s="182"/>
      <c r="W6" s="182"/>
      <c r="X6" s="182"/>
      <c r="Y6" s="182"/>
      <c r="Z6" s="182"/>
      <c r="AA6" s="182"/>
    </row>
    <row r="7" spans="1:27" ht="20.25" customHeight="1" x14ac:dyDescent="0.25">
      <c r="A7" s="352"/>
      <c r="B7" s="353"/>
      <c r="C7" s="353"/>
      <c r="D7" s="353"/>
      <c r="E7" s="353"/>
      <c r="F7" s="353"/>
      <c r="G7" s="353"/>
      <c r="H7" s="353"/>
      <c r="I7" s="353"/>
      <c r="J7" s="353"/>
      <c r="K7" s="353"/>
      <c r="L7" s="353"/>
      <c r="M7" s="353"/>
      <c r="N7" s="353"/>
      <c r="O7" s="353"/>
      <c r="P7" s="353"/>
      <c r="Q7" s="353"/>
      <c r="R7" s="354"/>
      <c r="S7" s="133"/>
      <c r="V7" s="182"/>
      <c r="W7" s="182"/>
      <c r="X7" s="182"/>
      <c r="Y7" s="182"/>
      <c r="Z7" s="182"/>
      <c r="AA7" s="182"/>
    </row>
    <row r="8" spans="1:27" ht="34.5" customHeight="1" thickBot="1" x14ac:dyDescent="0.3">
      <c r="A8" s="355" t="s">
        <v>133</v>
      </c>
      <c r="B8" s="356"/>
      <c r="C8" s="356"/>
      <c r="D8" s="356"/>
      <c r="E8" s="356"/>
      <c r="F8" s="356"/>
      <c r="G8" s="356"/>
      <c r="H8" s="356"/>
      <c r="I8" s="356"/>
      <c r="J8" s="356"/>
      <c r="K8" s="356"/>
      <c r="L8" s="356"/>
      <c r="M8" s="356"/>
      <c r="N8" s="356"/>
      <c r="O8" s="356"/>
      <c r="P8" s="356"/>
      <c r="Q8" s="356"/>
      <c r="R8" s="357"/>
      <c r="S8" s="133"/>
      <c r="V8" s="182"/>
      <c r="W8" s="182"/>
      <c r="X8" s="182"/>
      <c r="Y8" s="182"/>
      <c r="Z8" s="182"/>
      <c r="AA8" s="182"/>
    </row>
    <row r="9" spans="1:27" ht="31.5" customHeight="1" thickBot="1" x14ac:dyDescent="0.3">
      <c r="A9" s="322" t="s">
        <v>139</v>
      </c>
      <c r="B9" s="323"/>
      <c r="C9" s="323"/>
      <c r="D9" s="323"/>
      <c r="E9" s="323"/>
      <c r="F9" s="323"/>
      <c r="G9" s="323"/>
      <c r="H9" s="323"/>
      <c r="I9" s="323"/>
      <c r="J9" s="323"/>
      <c r="K9" s="323"/>
      <c r="L9" s="323"/>
      <c r="M9" s="323"/>
      <c r="N9" s="323"/>
      <c r="O9" s="323"/>
      <c r="P9" s="323"/>
      <c r="Q9" s="323"/>
      <c r="R9" s="324"/>
      <c r="S9" s="134"/>
      <c r="V9" s="182"/>
      <c r="W9" s="182"/>
      <c r="X9" s="182"/>
      <c r="Y9" s="182"/>
      <c r="Z9" s="182"/>
      <c r="AA9" s="182"/>
    </row>
    <row r="10" spans="1:27" ht="18.75" customHeight="1" x14ac:dyDescent="0.3">
      <c r="A10" s="54" t="s">
        <v>73</v>
      </c>
      <c r="B10" s="325"/>
      <c r="C10" s="326"/>
      <c r="D10" s="327"/>
      <c r="E10" s="55" t="s">
        <v>75</v>
      </c>
      <c r="F10" s="328"/>
      <c r="G10" s="329"/>
      <c r="H10" s="329"/>
      <c r="I10" s="329"/>
      <c r="J10" s="329"/>
      <c r="K10" s="330"/>
      <c r="L10" s="33" t="s">
        <v>0</v>
      </c>
      <c r="M10" s="14"/>
      <c r="N10" s="14"/>
      <c r="O10" s="15"/>
      <c r="P10" s="326"/>
      <c r="Q10" s="326"/>
      <c r="R10" s="331"/>
      <c r="S10" s="135"/>
      <c r="V10" s="182"/>
      <c r="W10" s="182"/>
      <c r="X10" s="182"/>
      <c r="Y10" s="182"/>
      <c r="Z10" s="182"/>
      <c r="AA10" s="182"/>
    </row>
    <row r="11" spans="1:27" ht="21.95" customHeight="1" thickBot="1" x14ac:dyDescent="0.35">
      <c r="A11" s="168" t="s">
        <v>74</v>
      </c>
      <c r="B11" s="332"/>
      <c r="C11" s="333"/>
      <c r="D11" s="334"/>
      <c r="E11" s="334"/>
      <c r="F11" s="333"/>
      <c r="G11" s="335"/>
      <c r="H11" s="167" t="s">
        <v>76</v>
      </c>
      <c r="I11" s="336"/>
      <c r="J11" s="337"/>
      <c r="K11" s="337"/>
      <c r="L11" s="337"/>
      <c r="M11" s="338"/>
      <c r="N11" s="338"/>
      <c r="O11" s="338"/>
      <c r="P11" s="338"/>
      <c r="Q11" s="338"/>
      <c r="R11" s="339"/>
      <c r="S11" s="136"/>
      <c r="V11" s="182"/>
      <c r="W11" s="182"/>
      <c r="X11" s="182"/>
      <c r="Y11" s="182"/>
      <c r="Z11" s="182"/>
      <c r="AA11" s="182"/>
    </row>
    <row r="12" spans="1:27" ht="36.75" customHeight="1" thickBot="1" x14ac:dyDescent="0.35">
      <c r="A12" s="411" t="s">
        <v>161</v>
      </c>
      <c r="B12" s="409"/>
      <c r="C12" s="409"/>
      <c r="D12" s="409"/>
      <c r="E12" s="409"/>
      <c r="F12" s="409"/>
      <c r="G12" s="409"/>
      <c r="H12" s="409"/>
      <c r="I12" s="409"/>
      <c r="J12" s="409"/>
      <c r="K12" s="409"/>
      <c r="L12" s="410"/>
      <c r="M12" s="412" t="b">
        <v>0</v>
      </c>
      <c r="N12" s="413"/>
      <c r="O12" s="413"/>
      <c r="P12" s="413"/>
      <c r="Q12" s="413"/>
      <c r="R12" s="414"/>
      <c r="S12" s="136"/>
      <c r="V12" s="182"/>
      <c r="W12" s="182"/>
      <c r="X12" s="182"/>
      <c r="Y12" s="182"/>
      <c r="Z12" s="182"/>
      <c r="AA12" s="182"/>
    </row>
    <row r="13" spans="1:27" ht="55.5" customHeight="1" thickBot="1" x14ac:dyDescent="0.35">
      <c r="A13" s="376" t="s">
        <v>145</v>
      </c>
      <c r="B13" s="377"/>
      <c r="C13" s="377"/>
      <c r="D13" s="377"/>
      <c r="E13" s="377"/>
      <c r="F13" s="377"/>
      <c r="G13" s="377"/>
      <c r="H13" s="377"/>
      <c r="I13" s="377"/>
      <c r="J13" s="377"/>
      <c r="K13" s="377"/>
      <c r="L13" s="377"/>
      <c r="M13" s="377"/>
      <c r="N13" s="377"/>
      <c r="O13" s="377"/>
      <c r="P13" s="377"/>
      <c r="Q13" s="377"/>
      <c r="R13" s="378"/>
      <c r="S13" s="136"/>
      <c r="V13" s="182"/>
      <c r="W13" s="182"/>
      <c r="X13" s="182"/>
      <c r="Y13" s="182"/>
      <c r="Z13" s="182"/>
      <c r="AA13" s="182"/>
    </row>
    <row r="14" spans="1:27" ht="37.5" customHeight="1" thickBot="1" x14ac:dyDescent="0.35">
      <c r="A14" s="397" t="s">
        <v>143</v>
      </c>
      <c r="B14" s="398"/>
      <c r="C14" s="398"/>
      <c r="D14" s="398"/>
      <c r="E14" s="399"/>
      <c r="F14" s="400" t="s">
        <v>144</v>
      </c>
      <c r="G14" s="401"/>
      <c r="H14" s="401"/>
      <c r="I14" s="401"/>
      <c r="J14" s="401"/>
      <c r="K14" s="401"/>
      <c r="L14" s="401"/>
      <c r="M14" s="401"/>
      <c r="N14" s="401"/>
      <c r="O14" s="401"/>
      <c r="P14" s="401"/>
      <c r="Q14" s="401"/>
      <c r="R14" s="402"/>
      <c r="S14" s="136"/>
      <c r="V14" s="182"/>
      <c r="W14" s="182"/>
      <c r="X14" s="182"/>
      <c r="Y14" s="182"/>
      <c r="Z14" s="182"/>
      <c r="AA14" s="182"/>
    </row>
    <row r="15" spans="1:27" ht="17.25" thickBot="1" x14ac:dyDescent="0.35">
      <c r="A15" s="166"/>
      <c r="B15" s="307" t="s">
        <v>141</v>
      </c>
      <c r="C15" s="308"/>
      <c r="D15" s="308"/>
      <c r="E15" s="403"/>
      <c r="F15" s="404"/>
      <c r="G15" s="405"/>
      <c r="H15" s="307" t="s">
        <v>142</v>
      </c>
      <c r="I15" s="308"/>
      <c r="J15" s="308"/>
      <c r="K15" s="308"/>
      <c r="L15" s="308"/>
      <c r="M15" s="308"/>
      <c r="N15" s="308"/>
      <c r="O15" s="308"/>
      <c r="P15" s="308"/>
      <c r="Q15" s="308"/>
      <c r="R15" s="309"/>
      <c r="S15" s="135"/>
      <c r="V15" s="182"/>
      <c r="W15" s="182"/>
      <c r="X15" s="182"/>
      <c r="Y15" s="182"/>
      <c r="Z15" s="182"/>
      <c r="AA15" s="182"/>
    </row>
    <row r="16" spans="1:27" ht="93" customHeight="1" thickBot="1" x14ac:dyDescent="0.35">
      <c r="A16" s="266" t="s">
        <v>135</v>
      </c>
      <c r="B16" s="310"/>
      <c r="C16" s="310"/>
      <c r="D16" s="310"/>
      <c r="E16" s="310"/>
      <c r="F16" s="310"/>
      <c r="G16" s="310"/>
      <c r="H16" s="310"/>
      <c r="I16" s="310"/>
      <c r="J16" s="310"/>
      <c r="K16" s="310"/>
      <c r="L16" s="310"/>
      <c r="M16" s="310"/>
      <c r="N16" s="310"/>
      <c r="O16" s="310"/>
      <c r="P16" s="310"/>
      <c r="Q16" s="310"/>
      <c r="R16" s="311"/>
      <c r="S16" s="158"/>
      <c r="V16" s="182"/>
      <c r="W16" s="182"/>
      <c r="X16" s="182"/>
      <c r="Y16" s="182"/>
      <c r="Z16" s="182"/>
      <c r="AA16" s="182"/>
    </row>
    <row r="17" spans="1:27" ht="63.75" customHeight="1" thickBot="1" x14ac:dyDescent="0.35">
      <c r="A17" s="388" t="s">
        <v>1</v>
      </c>
      <c r="B17" s="389"/>
      <c r="C17" s="388" t="s">
        <v>3</v>
      </c>
      <c r="D17" s="390"/>
      <c r="E17" s="390"/>
      <c r="F17" s="390"/>
      <c r="G17" s="246" t="s">
        <v>13</v>
      </c>
      <c r="H17" s="247"/>
      <c r="I17" s="39"/>
      <c r="J17" s="35" t="s">
        <v>26</v>
      </c>
      <c r="K17" s="26"/>
      <c r="L17" s="27" t="s">
        <v>14</v>
      </c>
      <c r="M17" s="391" t="s">
        <v>109</v>
      </c>
      <c r="N17" s="272"/>
      <c r="O17" s="27" t="s">
        <v>110</v>
      </c>
      <c r="P17" s="96" t="s">
        <v>127</v>
      </c>
      <c r="Q17" s="39"/>
      <c r="R17" s="406" t="s">
        <v>128</v>
      </c>
      <c r="S17" s="415"/>
      <c r="T17" s="128"/>
      <c r="V17" s="182"/>
      <c r="W17" s="182"/>
      <c r="X17" s="182"/>
      <c r="Y17" s="182"/>
      <c r="Z17" s="182"/>
      <c r="AA17" s="182"/>
    </row>
    <row r="18" spans="1:27" ht="27.75" customHeight="1" x14ac:dyDescent="0.3">
      <c r="A18" s="392" t="s">
        <v>2</v>
      </c>
      <c r="B18" s="393"/>
      <c r="C18" s="394" t="s">
        <v>114</v>
      </c>
      <c r="D18" s="395"/>
      <c r="E18" s="395"/>
      <c r="F18" s="396"/>
      <c r="G18" s="110"/>
      <c r="H18" s="51"/>
      <c r="I18" s="407"/>
      <c r="J18" s="171"/>
      <c r="K18" s="173"/>
      <c r="L18" s="51"/>
      <c r="M18" s="407"/>
      <c r="N18" s="119">
        <f>U18</f>
        <v>0</v>
      </c>
      <c r="O18" s="112" t="s">
        <v>27</v>
      </c>
      <c r="P18" s="172"/>
      <c r="Q18" s="407"/>
      <c r="R18" s="113"/>
      <c r="S18" s="140" t="str">
        <f>IF(ISBLANK(L18),"",P18)</f>
        <v/>
      </c>
      <c r="T18" s="137">
        <f>N18*P18</f>
        <v>0</v>
      </c>
      <c r="U18" s="181">
        <f t="shared" ref="U18:U24" si="0">IF(ISBLANK(L18),0,IF(L18="A",4, IF(L18="A-",3.67, IF(L18="B+",3.33, IF(L18="B",3,IF(L18="B-",2.67,IF(L18="C+",2.33,IF(L18="C",2,IF(L18="C-",1.67,IF(L18="D",1,IF(L18="F",0, "")))))))))))</f>
        <v>0</v>
      </c>
      <c r="V18" s="182"/>
      <c r="W18" s="182"/>
      <c r="X18" s="182"/>
      <c r="Y18" s="182"/>
      <c r="Z18" s="182"/>
      <c r="AA18" s="182"/>
    </row>
    <row r="19" spans="1:27" ht="29.25" customHeight="1" x14ac:dyDescent="0.3">
      <c r="A19" s="315" t="s">
        <v>4</v>
      </c>
      <c r="B19" s="316"/>
      <c r="C19" s="317" t="s">
        <v>122</v>
      </c>
      <c r="D19" s="318"/>
      <c r="E19" s="318"/>
      <c r="F19" s="316"/>
      <c r="G19" s="99"/>
      <c r="H19" s="5"/>
      <c r="I19" s="407"/>
      <c r="J19" s="10"/>
      <c r="K19" s="407"/>
      <c r="L19" s="5"/>
      <c r="M19" s="407"/>
      <c r="N19" s="119">
        <f t="shared" ref="N19:N24" si="1">U19</f>
        <v>0</v>
      </c>
      <c r="O19" s="93" t="s">
        <v>27</v>
      </c>
      <c r="P19" s="22" t="s">
        <v>79</v>
      </c>
      <c r="Q19" s="407"/>
      <c r="R19" s="162"/>
      <c r="S19" s="140" t="str">
        <f t="shared" ref="S19:S24" si="2">IF(ISBLANK(L19),"",R19)</f>
        <v/>
      </c>
      <c r="T19" s="137">
        <f>N19*R19</f>
        <v>0</v>
      </c>
      <c r="U19" s="181">
        <f t="shared" si="0"/>
        <v>0</v>
      </c>
      <c r="V19" s="182"/>
      <c r="W19" s="182"/>
      <c r="X19" s="182"/>
      <c r="Y19" s="182"/>
      <c r="Z19" s="182"/>
      <c r="AA19" s="182"/>
    </row>
    <row r="20" spans="1:27" ht="16.5" x14ac:dyDescent="0.3">
      <c r="A20" s="276" t="s">
        <v>5</v>
      </c>
      <c r="B20" s="277"/>
      <c r="C20" s="276" t="s">
        <v>6</v>
      </c>
      <c r="D20" s="279"/>
      <c r="E20" s="279"/>
      <c r="F20" s="277"/>
      <c r="G20" s="99"/>
      <c r="H20" s="5"/>
      <c r="I20" s="407"/>
      <c r="J20" s="10"/>
      <c r="K20" s="407"/>
      <c r="L20" s="5"/>
      <c r="M20" s="407"/>
      <c r="N20" s="119">
        <f t="shared" si="1"/>
        <v>0</v>
      </c>
      <c r="O20" s="93" t="s">
        <v>28</v>
      </c>
      <c r="P20" s="160"/>
      <c r="Q20" s="407"/>
      <c r="R20" s="46"/>
      <c r="S20" s="140" t="str">
        <f>IF(ISBLANK(L20),"",P20)</f>
        <v/>
      </c>
      <c r="T20" s="137">
        <f>N20*P20</f>
        <v>0</v>
      </c>
      <c r="U20" s="181">
        <f t="shared" si="0"/>
        <v>0</v>
      </c>
      <c r="V20" s="182"/>
      <c r="W20" s="182"/>
      <c r="X20" s="182"/>
      <c r="Y20" s="182"/>
      <c r="Z20" s="182"/>
      <c r="AA20" s="182"/>
    </row>
    <row r="21" spans="1:27" ht="27.75" x14ac:dyDescent="0.3">
      <c r="A21" s="319" t="s">
        <v>7</v>
      </c>
      <c r="B21" s="320"/>
      <c r="C21" s="319" t="s">
        <v>120</v>
      </c>
      <c r="D21" s="321"/>
      <c r="E21" s="321"/>
      <c r="F21" s="320"/>
      <c r="G21" s="99"/>
      <c r="H21" s="5"/>
      <c r="I21" s="407"/>
      <c r="J21" s="10"/>
      <c r="K21" s="407"/>
      <c r="L21" s="5"/>
      <c r="M21" s="407"/>
      <c r="N21" s="119">
        <f t="shared" si="1"/>
        <v>0</v>
      </c>
      <c r="O21" s="93" t="s">
        <v>27</v>
      </c>
      <c r="P21" s="23" t="s">
        <v>79</v>
      </c>
      <c r="Q21" s="407"/>
      <c r="R21" s="162"/>
      <c r="S21" s="140" t="str">
        <f t="shared" si="2"/>
        <v/>
      </c>
      <c r="T21" s="137">
        <f>N21*R21</f>
        <v>0</v>
      </c>
      <c r="U21" s="181">
        <f t="shared" si="0"/>
        <v>0</v>
      </c>
      <c r="V21" s="182"/>
      <c r="W21" s="182"/>
      <c r="X21" s="182"/>
      <c r="Y21" s="182"/>
      <c r="Z21" s="182"/>
      <c r="AA21" s="182"/>
    </row>
    <row r="22" spans="1:27" ht="16.5" x14ac:dyDescent="0.3">
      <c r="A22" s="276" t="s">
        <v>8</v>
      </c>
      <c r="B22" s="277"/>
      <c r="C22" s="276" t="s">
        <v>9</v>
      </c>
      <c r="D22" s="279"/>
      <c r="E22" s="279"/>
      <c r="F22" s="277"/>
      <c r="G22" s="99"/>
      <c r="H22" s="5"/>
      <c r="I22" s="407"/>
      <c r="J22" s="10"/>
      <c r="K22" s="407"/>
      <c r="L22" s="5"/>
      <c r="M22" s="407"/>
      <c r="N22" s="119">
        <f t="shared" si="1"/>
        <v>0</v>
      </c>
      <c r="O22" s="93" t="s">
        <v>27</v>
      </c>
      <c r="P22" s="160"/>
      <c r="Q22" s="407"/>
      <c r="R22" s="46"/>
      <c r="S22" s="140" t="str">
        <f>IF(ISBLANK(L22),"",P22)</f>
        <v/>
      </c>
      <c r="T22" s="137">
        <f>N22*P22</f>
        <v>0</v>
      </c>
      <c r="U22" s="181">
        <f t="shared" si="0"/>
        <v>0</v>
      </c>
      <c r="V22" s="182"/>
      <c r="W22" s="182"/>
      <c r="X22" s="182"/>
      <c r="Y22" s="182"/>
      <c r="Z22" s="182"/>
      <c r="AA22" s="182"/>
    </row>
    <row r="23" spans="1:27" ht="16.5" x14ac:dyDescent="0.3">
      <c r="A23" s="276" t="s">
        <v>10</v>
      </c>
      <c r="B23" s="277"/>
      <c r="C23" s="276" t="s">
        <v>11</v>
      </c>
      <c r="D23" s="279"/>
      <c r="E23" s="279"/>
      <c r="F23" s="277"/>
      <c r="G23" s="99"/>
      <c r="H23" s="5"/>
      <c r="I23" s="407"/>
      <c r="J23" s="10"/>
      <c r="K23" s="407"/>
      <c r="L23" s="5"/>
      <c r="M23" s="407"/>
      <c r="N23" s="119">
        <f t="shared" si="1"/>
        <v>0</v>
      </c>
      <c r="O23" s="93" t="s">
        <v>27</v>
      </c>
      <c r="P23" s="160"/>
      <c r="Q23" s="407"/>
      <c r="R23" s="46"/>
      <c r="S23" s="140" t="str">
        <f>IF(ISBLANK(L23),"",P23)</f>
        <v/>
      </c>
      <c r="T23" s="137">
        <f>N23*P23</f>
        <v>0</v>
      </c>
      <c r="U23" s="181">
        <f t="shared" si="0"/>
        <v>0</v>
      </c>
      <c r="V23" s="182"/>
      <c r="W23" s="182"/>
      <c r="X23" s="182"/>
      <c r="Y23" s="182"/>
      <c r="Z23" s="182"/>
      <c r="AA23" s="182"/>
    </row>
    <row r="24" spans="1:27" ht="28.5" thickBot="1" x14ac:dyDescent="0.35">
      <c r="A24" s="312" t="s">
        <v>12</v>
      </c>
      <c r="B24" s="313"/>
      <c r="C24" s="312" t="s">
        <v>121</v>
      </c>
      <c r="D24" s="314"/>
      <c r="E24" s="314"/>
      <c r="F24" s="313"/>
      <c r="G24" s="45"/>
      <c r="H24" s="97"/>
      <c r="I24" s="18"/>
      <c r="J24" s="19"/>
      <c r="K24" s="18"/>
      <c r="L24" s="53"/>
      <c r="M24" s="18"/>
      <c r="N24" s="121">
        <f t="shared" si="1"/>
        <v>0</v>
      </c>
      <c r="O24" s="98" t="s">
        <v>27</v>
      </c>
      <c r="P24" s="56" t="s">
        <v>79</v>
      </c>
      <c r="Q24" s="18"/>
      <c r="R24" s="408"/>
      <c r="S24" s="140" t="str">
        <f t="shared" si="2"/>
        <v/>
      </c>
      <c r="T24" s="137">
        <f>N24*R24</f>
        <v>0</v>
      </c>
      <c r="U24" s="181">
        <f t="shared" si="0"/>
        <v>0</v>
      </c>
      <c r="V24" s="182"/>
      <c r="W24" s="182"/>
      <c r="X24" s="182"/>
      <c r="Y24" s="182"/>
      <c r="Z24" s="182"/>
      <c r="AA24" s="182"/>
    </row>
    <row r="25" spans="1:27" ht="17.25" thickBot="1" x14ac:dyDescent="0.35">
      <c r="A25" s="296" t="s">
        <v>119</v>
      </c>
      <c r="B25" s="297"/>
      <c r="C25" s="297"/>
      <c r="D25" s="297"/>
      <c r="E25" s="297"/>
      <c r="F25" s="297"/>
      <c r="G25" s="297"/>
      <c r="H25" s="297"/>
      <c r="I25" s="297"/>
      <c r="J25" s="297"/>
      <c r="K25" s="297"/>
      <c r="L25" s="297"/>
      <c r="M25" s="297"/>
      <c r="N25" s="297"/>
      <c r="O25" s="297"/>
      <c r="P25" s="297"/>
      <c r="Q25" s="297"/>
      <c r="R25" s="298"/>
      <c r="S25" s="140"/>
      <c r="T25" s="137"/>
      <c r="U25" s="181"/>
      <c r="V25" s="182"/>
      <c r="W25" s="182"/>
      <c r="X25" s="182"/>
      <c r="Y25" s="182"/>
      <c r="Z25" s="182"/>
      <c r="AA25" s="182"/>
    </row>
    <row r="26" spans="1:27" ht="91.5" customHeight="1" thickBot="1" x14ac:dyDescent="0.35">
      <c r="A26" s="299" t="s">
        <v>134</v>
      </c>
      <c r="B26" s="300"/>
      <c r="C26" s="300"/>
      <c r="D26" s="300"/>
      <c r="E26" s="300"/>
      <c r="F26" s="300"/>
      <c r="G26" s="301"/>
      <c r="H26" s="301"/>
      <c r="I26" s="301"/>
      <c r="J26" s="301"/>
      <c r="K26" s="301"/>
      <c r="L26" s="301"/>
      <c r="M26" s="301"/>
      <c r="N26" s="301"/>
      <c r="O26" s="301"/>
      <c r="P26" s="301"/>
      <c r="Q26" s="301"/>
      <c r="R26" s="302"/>
      <c r="S26" s="141"/>
      <c r="T26" s="137"/>
      <c r="U26" s="181"/>
      <c r="V26" s="182"/>
      <c r="W26" s="182"/>
      <c r="X26" s="182"/>
      <c r="Y26" s="182"/>
      <c r="Z26" s="182"/>
      <c r="AA26" s="182"/>
    </row>
    <row r="27" spans="1:27" ht="57.75" customHeight="1" thickBot="1" x14ac:dyDescent="0.35">
      <c r="A27" s="303" t="s">
        <v>15</v>
      </c>
      <c r="B27" s="304"/>
      <c r="C27" s="303" t="s">
        <v>3</v>
      </c>
      <c r="D27" s="305"/>
      <c r="E27" s="305"/>
      <c r="F27" s="305"/>
      <c r="G27" s="246" t="s">
        <v>13</v>
      </c>
      <c r="H27" s="247"/>
      <c r="I27" s="39"/>
      <c r="J27" s="35" t="s">
        <v>26</v>
      </c>
      <c r="K27" s="24"/>
      <c r="L27" s="95" t="s">
        <v>14</v>
      </c>
      <c r="M27" s="39"/>
      <c r="N27" s="96" t="s">
        <v>109</v>
      </c>
      <c r="O27" s="95" t="s">
        <v>110</v>
      </c>
      <c r="P27" s="96" t="s">
        <v>127</v>
      </c>
      <c r="Q27" s="226" t="s">
        <v>128</v>
      </c>
      <c r="R27" s="306"/>
      <c r="S27" s="142"/>
      <c r="T27" s="137"/>
      <c r="U27" s="181"/>
      <c r="V27" s="182"/>
      <c r="W27" s="182"/>
      <c r="X27" s="182"/>
      <c r="Y27" s="182"/>
      <c r="Z27" s="182"/>
      <c r="AA27" s="182"/>
    </row>
    <row r="28" spans="1:27" ht="27" thickBot="1" x14ac:dyDescent="0.35">
      <c r="A28" s="289" t="s">
        <v>16</v>
      </c>
      <c r="B28" s="290"/>
      <c r="C28" s="291" t="s">
        <v>17</v>
      </c>
      <c r="D28" s="292"/>
      <c r="E28" s="292"/>
      <c r="F28" s="293"/>
      <c r="G28" s="294"/>
      <c r="H28" s="295"/>
      <c r="I28" s="122"/>
      <c r="J28" s="111"/>
      <c r="K28" s="122"/>
      <c r="L28" s="51"/>
      <c r="M28" s="4"/>
      <c r="N28" s="119">
        <f t="shared" ref="N28:N33" si="3">U28</f>
        <v>0</v>
      </c>
      <c r="O28" s="112" t="s">
        <v>29</v>
      </c>
      <c r="P28" s="114" t="s">
        <v>79</v>
      </c>
      <c r="Q28" s="4"/>
      <c r="R28" s="115"/>
      <c r="S28" s="140" t="str">
        <f>IF(ISBLANK(L28),"",R28)</f>
        <v/>
      </c>
      <c r="T28" s="137">
        <f>N28*R28</f>
        <v>0</v>
      </c>
      <c r="U28" s="181">
        <f t="shared" ref="U28:U33" si="4">IF(ISBLANK(L28),0,IF(L28="A",4, IF(L28="A-",3.67, IF(L28="B+",3.33, IF(L28="B",3,IF(L28="B-",2.67,IF(L28="C+",2.33,IF(L28="C",2,IF(L28="C-",1.67,IF(L28="D",1,IF(L28="F",0, "")))))))))))</f>
        <v>0</v>
      </c>
      <c r="V28" s="182"/>
      <c r="W28" s="182"/>
      <c r="X28" s="182"/>
      <c r="Y28" s="182"/>
      <c r="Z28" s="182"/>
      <c r="AA28" s="182"/>
    </row>
    <row r="29" spans="1:27" ht="31.5" customHeight="1" thickBot="1" x14ac:dyDescent="0.35">
      <c r="A29" s="276" t="s">
        <v>18</v>
      </c>
      <c r="B29" s="277"/>
      <c r="C29" s="278" t="s">
        <v>115</v>
      </c>
      <c r="D29" s="279"/>
      <c r="E29" s="279"/>
      <c r="F29" s="277"/>
      <c r="G29" s="280"/>
      <c r="H29" s="281"/>
      <c r="I29" s="122"/>
      <c r="J29" s="10"/>
      <c r="K29" s="122"/>
      <c r="L29" s="5"/>
      <c r="M29" s="4"/>
      <c r="N29" s="119">
        <f t="shared" si="3"/>
        <v>0</v>
      </c>
      <c r="O29" s="94" t="s">
        <v>29</v>
      </c>
      <c r="P29" s="160"/>
      <c r="Q29" s="4"/>
      <c r="R29" s="46"/>
      <c r="S29" s="140" t="str">
        <f>IF(ISBLANK(L29),"",P29)</f>
        <v/>
      </c>
      <c r="T29" s="137">
        <f>N29*(P29)</f>
        <v>0</v>
      </c>
      <c r="U29" s="181">
        <f t="shared" si="4"/>
        <v>0</v>
      </c>
      <c r="V29" s="182"/>
      <c r="W29" s="182"/>
      <c r="X29" s="182"/>
      <c r="Y29" s="182"/>
      <c r="Z29" s="182"/>
      <c r="AA29" s="182"/>
    </row>
    <row r="30" spans="1:27" ht="17.25" thickBot="1" x14ac:dyDescent="0.35">
      <c r="A30" s="276" t="s">
        <v>69</v>
      </c>
      <c r="B30" s="277"/>
      <c r="C30" s="276" t="s">
        <v>68</v>
      </c>
      <c r="D30" s="279"/>
      <c r="E30" s="279"/>
      <c r="F30" s="277"/>
      <c r="G30" s="280"/>
      <c r="H30" s="281"/>
      <c r="I30" s="122"/>
      <c r="J30" s="10"/>
      <c r="K30" s="122"/>
      <c r="L30" s="5"/>
      <c r="M30" s="4"/>
      <c r="N30" s="119">
        <f t="shared" si="3"/>
        <v>0</v>
      </c>
      <c r="O30" s="94" t="s">
        <v>29</v>
      </c>
      <c r="P30" s="160"/>
      <c r="Q30" s="4"/>
      <c r="R30" s="46"/>
      <c r="S30" s="140" t="str">
        <f>IF(ISBLANK(L30),"",P30)</f>
        <v/>
      </c>
      <c r="T30" s="137">
        <f>N30*(P30)</f>
        <v>0</v>
      </c>
      <c r="U30" s="181">
        <f t="shared" si="4"/>
        <v>0</v>
      </c>
      <c r="V30" s="182"/>
      <c r="W30" s="182"/>
      <c r="X30" s="182"/>
      <c r="Y30" s="182"/>
      <c r="Z30" s="182"/>
      <c r="AA30" s="182"/>
    </row>
    <row r="31" spans="1:27" ht="34.5" customHeight="1" thickBot="1" x14ac:dyDescent="0.35">
      <c r="A31" s="276" t="s">
        <v>19</v>
      </c>
      <c r="B31" s="277"/>
      <c r="C31" s="278" t="s">
        <v>98</v>
      </c>
      <c r="D31" s="279"/>
      <c r="E31" s="279"/>
      <c r="F31" s="277"/>
      <c r="G31" s="280"/>
      <c r="H31" s="281"/>
      <c r="I31" s="122"/>
      <c r="J31" s="10"/>
      <c r="K31" s="122"/>
      <c r="L31" s="5"/>
      <c r="M31" s="4"/>
      <c r="N31" s="119">
        <f t="shared" si="3"/>
        <v>0</v>
      </c>
      <c r="O31" s="94" t="s">
        <v>29</v>
      </c>
      <c r="P31" s="160"/>
      <c r="Q31" s="4"/>
      <c r="R31" s="46"/>
      <c r="S31" s="140" t="str">
        <f>IF(ISBLANK(L31),"",P31)</f>
        <v/>
      </c>
      <c r="T31" s="137">
        <f>N31*(P31)</f>
        <v>0</v>
      </c>
      <c r="U31" s="181">
        <f t="shared" si="4"/>
        <v>0</v>
      </c>
      <c r="V31" s="182"/>
      <c r="W31" s="182"/>
      <c r="X31" s="182"/>
      <c r="Y31" s="182"/>
      <c r="Z31" s="182"/>
      <c r="AA31" s="182"/>
    </row>
    <row r="32" spans="1:27" ht="45" customHeight="1" x14ac:dyDescent="0.3">
      <c r="A32" s="276" t="s">
        <v>20</v>
      </c>
      <c r="B32" s="277"/>
      <c r="C32" s="278" t="s">
        <v>117</v>
      </c>
      <c r="D32" s="279"/>
      <c r="E32" s="279"/>
      <c r="F32" s="277"/>
      <c r="G32" s="280"/>
      <c r="H32" s="281"/>
      <c r="I32" s="122"/>
      <c r="J32" s="10"/>
      <c r="K32" s="122"/>
      <c r="L32" s="5"/>
      <c r="M32" s="4"/>
      <c r="N32" s="119">
        <f t="shared" si="3"/>
        <v>0</v>
      </c>
      <c r="O32" s="94" t="s">
        <v>29</v>
      </c>
      <c r="P32" s="160"/>
      <c r="Q32" s="4"/>
      <c r="R32" s="46"/>
      <c r="S32" s="140" t="str">
        <f>IF(ISBLANK(L32),"",P32)</f>
        <v/>
      </c>
      <c r="T32" s="137">
        <f>N32*(P32)</f>
        <v>0</v>
      </c>
      <c r="U32" s="181">
        <f t="shared" si="4"/>
        <v>0</v>
      </c>
      <c r="V32" s="182"/>
      <c r="W32" s="182"/>
      <c r="X32" s="182"/>
      <c r="Y32" s="182"/>
      <c r="Z32" s="182"/>
      <c r="AA32" s="182"/>
    </row>
    <row r="33" spans="1:27" ht="30.75" customHeight="1" thickBot="1" x14ac:dyDescent="0.35">
      <c r="A33" s="282" t="s">
        <v>21</v>
      </c>
      <c r="B33" s="283"/>
      <c r="C33" s="284" t="s">
        <v>116</v>
      </c>
      <c r="D33" s="285"/>
      <c r="E33" s="285"/>
      <c r="F33" s="286"/>
      <c r="G33" s="287"/>
      <c r="H33" s="288"/>
      <c r="I33" s="97"/>
      <c r="J33" s="19"/>
      <c r="K33" s="97"/>
      <c r="L33" s="53"/>
      <c r="M33" s="18"/>
      <c r="N33" s="119">
        <f t="shared" si="3"/>
        <v>0</v>
      </c>
      <c r="O33" s="98" t="s">
        <v>27</v>
      </c>
      <c r="P33" s="56" t="s">
        <v>79</v>
      </c>
      <c r="Q33" s="18"/>
      <c r="R33" s="161"/>
      <c r="S33" s="140" t="str">
        <f>IF(ISBLANK(L33),"",R33)</f>
        <v/>
      </c>
      <c r="T33" s="137">
        <f>N33*R33</f>
        <v>0</v>
      </c>
      <c r="U33" s="181">
        <f t="shared" si="4"/>
        <v>0</v>
      </c>
      <c r="V33" s="182"/>
      <c r="W33" s="182"/>
      <c r="X33" s="182"/>
      <c r="Y33" s="182"/>
      <c r="Z33" s="182"/>
      <c r="AA33" s="182"/>
    </row>
    <row r="34" spans="1:27" ht="18" customHeight="1" thickBot="1" x14ac:dyDescent="0.3">
      <c r="A34" s="263" t="s">
        <v>118</v>
      </c>
      <c r="B34" s="264"/>
      <c r="C34" s="264"/>
      <c r="D34" s="264"/>
      <c r="E34" s="264"/>
      <c r="F34" s="264"/>
      <c r="G34" s="264"/>
      <c r="H34" s="264"/>
      <c r="I34" s="264"/>
      <c r="J34" s="264"/>
      <c r="K34" s="264"/>
      <c r="L34" s="264"/>
      <c r="M34" s="264"/>
      <c r="N34" s="264"/>
      <c r="O34" s="264"/>
      <c r="P34" s="264"/>
      <c r="Q34" s="264"/>
      <c r="R34" s="265"/>
      <c r="S34" s="143"/>
      <c r="T34" s="137"/>
      <c r="U34" s="181"/>
      <c r="V34" s="182"/>
      <c r="W34" s="182"/>
      <c r="X34" s="182"/>
      <c r="Y34" s="182"/>
      <c r="Z34" s="182"/>
      <c r="AA34" s="182"/>
    </row>
    <row r="35" spans="1:27" ht="96.75" customHeight="1" thickBot="1" x14ac:dyDescent="0.35">
      <c r="A35" s="266" t="s">
        <v>146</v>
      </c>
      <c r="B35" s="267"/>
      <c r="C35" s="267"/>
      <c r="D35" s="267"/>
      <c r="E35" s="267"/>
      <c r="F35" s="267"/>
      <c r="G35" s="267"/>
      <c r="H35" s="267"/>
      <c r="I35" s="267"/>
      <c r="J35" s="267"/>
      <c r="K35" s="267"/>
      <c r="L35" s="267"/>
      <c r="M35" s="267"/>
      <c r="N35" s="267"/>
      <c r="O35" s="267"/>
      <c r="P35" s="267"/>
      <c r="Q35" s="267"/>
      <c r="R35" s="268"/>
      <c r="S35" s="144"/>
      <c r="T35" s="137"/>
      <c r="U35" s="181"/>
      <c r="V35" s="182"/>
      <c r="W35" s="182"/>
      <c r="X35" s="182"/>
      <c r="Y35" s="182"/>
      <c r="Z35" s="182"/>
      <c r="AA35" s="182"/>
    </row>
    <row r="36" spans="1:27" ht="61.5" customHeight="1" thickBot="1" x14ac:dyDescent="0.35">
      <c r="A36" s="59" t="s">
        <v>25</v>
      </c>
      <c r="B36" s="269" t="s">
        <v>3</v>
      </c>
      <c r="C36" s="270"/>
      <c r="D36" s="270"/>
      <c r="E36" s="270"/>
      <c r="F36" s="270"/>
      <c r="G36" s="271"/>
      <c r="H36" s="101" t="s">
        <v>13</v>
      </c>
      <c r="I36" s="102"/>
      <c r="J36" s="89" t="s">
        <v>26</v>
      </c>
      <c r="K36" s="103"/>
      <c r="L36" s="81" t="s">
        <v>14</v>
      </c>
      <c r="M36" s="123"/>
      <c r="N36" s="87" t="s">
        <v>109</v>
      </c>
      <c r="O36" s="104" t="s">
        <v>110</v>
      </c>
      <c r="P36" s="226" t="s">
        <v>126</v>
      </c>
      <c r="Q36" s="272"/>
      <c r="R36" s="90" t="s">
        <v>129</v>
      </c>
      <c r="S36" s="142"/>
      <c r="T36" s="137"/>
      <c r="U36" s="181"/>
      <c r="V36" s="182"/>
      <c r="W36" s="182"/>
      <c r="X36" s="182"/>
      <c r="Y36" s="182"/>
      <c r="Z36" s="182"/>
      <c r="AA36" s="182"/>
    </row>
    <row r="37" spans="1:27" ht="16.5" customHeight="1" x14ac:dyDescent="0.3">
      <c r="A37" s="92" t="s">
        <v>22</v>
      </c>
      <c r="B37" s="273" t="s">
        <v>58</v>
      </c>
      <c r="C37" s="274"/>
      <c r="D37" s="274"/>
      <c r="E37" s="274"/>
      <c r="F37" s="274"/>
      <c r="G37" s="275"/>
      <c r="H37" s="107"/>
      <c r="I37" s="174"/>
      <c r="J37" s="30"/>
      <c r="K37" s="174"/>
      <c r="L37" s="50"/>
      <c r="M37" s="116"/>
      <c r="N37" s="119">
        <f>U37</f>
        <v>0</v>
      </c>
      <c r="O37" s="94" t="s">
        <v>27</v>
      </c>
      <c r="P37" s="50"/>
      <c r="Q37" s="31"/>
      <c r="R37" s="100"/>
      <c r="S37" s="140" t="str">
        <f t="shared" ref="S37:S39" si="5">IF(ISBLANK(L37),"",P37+R37)</f>
        <v/>
      </c>
      <c r="T37" s="137">
        <f>N37*(P37+R37)</f>
        <v>0</v>
      </c>
      <c r="U37" s="181">
        <f>IF(ISBLANK(L37),0,IF(L37="A",4, IF(L37="A-",3.67, IF(L37="B+",3.33, IF(L37="B",3,IF(L37="B-",2.67,IF(L37="C+",2.33,IF(L37="C",2,IF(L37="C-",1.67,IF(L37="D",1,IF(L37="F",0, "")))))))))))</f>
        <v>0</v>
      </c>
      <c r="V37" s="182"/>
      <c r="W37" s="182"/>
      <c r="X37" s="182"/>
      <c r="Y37" s="182"/>
      <c r="Z37" s="182"/>
      <c r="AA37" s="182"/>
    </row>
    <row r="38" spans="1:27" ht="34.5" customHeight="1" x14ac:dyDescent="0.3">
      <c r="A38" s="57" t="s">
        <v>23</v>
      </c>
      <c r="B38" s="248" t="s">
        <v>158</v>
      </c>
      <c r="C38" s="249"/>
      <c r="D38" s="249"/>
      <c r="E38" s="249"/>
      <c r="F38" s="249"/>
      <c r="G38" s="250"/>
      <c r="H38" s="60"/>
      <c r="I38" s="175"/>
      <c r="J38" s="10"/>
      <c r="K38" s="175"/>
      <c r="L38" s="51"/>
      <c r="M38" s="4"/>
      <c r="N38" s="119">
        <f t="shared" ref="N38:N40" si="6">U38</f>
        <v>0</v>
      </c>
      <c r="O38" s="93" t="s">
        <v>27</v>
      </c>
      <c r="P38" s="160"/>
      <c r="Q38" s="1"/>
      <c r="R38" s="46"/>
      <c r="S38" s="140" t="str">
        <f t="shared" si="5"/>
        <v/>
      </c>
      <c r="T38" s="137">
        <f>N38*(P38+R38)</f>
        <v>0</v>
      </c>
      <c r="U38" s="181">
        <f>IF(ISBLANK(L38),0,IF(L38="A",4, IF(L38="A-",3.67, IF(L38="B+",3.33, IF(L38="B",3,IF(L38="B-",2.67,IF(L38="C+",2.33,IF(L38="C",2,IF(L38="C-",1.67,IF(L38="D",1,IF(L38="F",0, "")))))))))))</f>
        <v>0</v>
      </c>
      <c r="V38" s="182"/>
      <c r="W38" s="182"/>
      <c r="X38" s="182"/>
      <c r="Y38" s="182"/>
      <c r="Z38" s="182"/>
      <c r="AA38" s="182"/>
    </row>
    <row r="39" spans="1:27" ht="33.75" customHeight="1" x14ac:dyDescent="0.3">
      <c r="A39" s="57" t="s">
        <v>24</v>
      </c>
      <c r="B39" s="248" t="s">
        <v>147</v>
      </c>
      <c r="C39" s="249"/>
      <c r="D39" s="249"/>
      <c r="E39" s="249"/>
      <c r="F39" s="249"/>
      <c r="G39" s="250"/>
      <c r="H39" s="60"/>
      <c r="I39" s="175"/>
      <c r="J39" s="10"/>
      <c r="K39" s="175"/>
      <c r="L39" s="5"/>
      <c r="M39" s="4"/>
      <c r="N39" s="119">
        <f t="shared" si="6"/>
        <v>0</v>
      </c>
      <c r="O39" s="93" t="s">
        <v>27</v>
      </c>
      <c r="P39" s="160"/>
      <c r="Q39" s="1"/>
      <c r="R39" s="46"/>
      <c r="S39" s="140" t="str">
        <f t="shared" si="5"/>
        <v/>
      </c>
      <c r="T39" s="137">
        <f>N39*(P39+R39)</f>
        <v>0</v>
      </c>
      <c r="U39" s="181">
        <f>IF(ISBLANK(L39),0,IF(L39="A",4, IF(L39="A-",3.67, IF(L39="B+",3.33, IF(L39="B",3,IF(L39="B-",2.67,IF(L39="C+",2.33,IF(L39="C",2,IF(L39="C-",1.67,IF(L39="D",1,IF(L39="F",0, "")))))))))))</f>
        <v>0</v>
      </c>
      <c r="V39" s="182"/>
      <c r="W39" s="182"/>
      <c r="X39" s="182"/>
      <c r="Y39" s="182"/>
      <c r="Z39" s="182"/>
      <c r="AA39" s="182"/>
    </row>
    <row r="40" spans="1:27" ht="41.25" customHeight="1" thickBot="1" x14ac:dyDescent="0.35">
      <c r="A40" s="58" t="s">
        <v>70</v>
      </c>
      <c r="B40" s="251" t="s">
        <v>156</v>
      </c>
      <c r="C40" s="252"/>
      <c r="D40" s="252"/>
      <c r="E40" s="252"/>
      <c r="F40" s="252"/>
      <c r="G40" s="253"/>
      <c r="H40" s="108"/>
      <c r="I40" s="176"/>
      <c r="J40" s="19"/>
      <c r="K40" s="176"/>
      <c r="L40" s="53"/>
      <c r="M40" s="18"/>
      <c r="N40" s="119">
        <f t="shared" si="6"/>
        <v>0</v>
      </c>
      <c r="O40" s="98" t="s">
        <v>27</v>
      </c>
      <c r="P40" s="56" t="s">
        <v>79</v>
      </c>
      <c r="Q40" s="17"/>
      <c r="R40" s="20"/>
      <c r="S40" s="140" t="str">
        <f>IF(ISBLANK(L40),"",R40)</f>
        <v/>
      </c>
      <c r="T40" s="137">
        <f>N40*R40</f>
        <v>0</v>
      </c>
      <c r="U40" s="181">
        <f>IF(ISBLANK(L40),0,IF(L40="A",4, IF(L40="A-",3.67, IF(L40="B+",3.33, IF(L40="B",3,IF(L40="B-",2.67,IF(L40="C+",2.33,IF(L40="C",2,IF(L40="C-",1.67,IF(L40="D",1,IF(L40="F",0, "")))))))))))</f>
        <v>0</v>
      </c>
      <c r="V40" s="182"/>
      <c r="W40" s="182"/>
      <c r="X40" s="182"/>
      <c r="Y40" s="182"/>
      <c r="Z40" s="182"/>
      <c r="AA40" s="182"/>
    </row>
    <row r="41" spans="1:27" ht="17.25" customHeight="1" thickBot="1" x14ac:dyDescent="0.35">
      <c r="A41" s="61" t="s">
        <v>64</v>
      </c>
      <c r="B41" s="32">
        <f>SUM(P18:P24,R18:R24)</f>
        <v>0</v>
      </c>
      <c r="C41" s="35" t="s">
        <v>65</v>
      </c>
      <c r="D41" s="26"/>
      <c r="E41" s="32">
        <f>SUM(P28:P33,R28:R33)</f>
        <v>0</v>
      </c>
      <c r="F41" s="224" t="s">
        <v>66</v>
      </c>
      <c r="G41" s="247"/>
      <c r="H41" s="254"/>
      <c r="I41" s="254"/>
      <c r="J41" s="254"/>
      <c r="K41" s="105"/>
      <c r="L41" s="255">
        <f>SUM(P37:P39,R40)</f>
        <v>0</v>
      </c>
      <c r="M41" s="256"/>
      <c r="N41" s="257"/>
      <c r="O41" s="88"/>
      <c r="P41" s="106" t="s">
        <v>67</v>
      </c>
      <c r="Q41" s="105"/>
      <c r="R41" s="91">
        <f>SUM(B41,E41,L41)</f>
        <v>0</v>
      </c>
      <c r="S41" s="145"/>
      <c r="T41" s="137"/>
      <c r="U41" s="181"/>
      <c r="V41" s="182"/>
      <c r="W41" s="182"/>
      <c r="X41" s="182"/>
      <c r="Y41" s="182"/>
      <c r="Z41" s="182"/>
      <c r="AA41" s="182"/>
    </row>
    <row r="42" spans="1:27" ht="17.25" thickBot="1" x14ac:dyDescent="0.35">
      <c r="A42" s="258" t="s">
        <v>81</v>
      </c>
      <c r="B42" s="259"/>
      <c r="C42" s="259"/>
      <c r="D42" s="259"/>
      <c r="E42" s="260"/>
      <c r="F42" s="261">
        <f>SUM(R19,R21,R24,R28,R33,R40)</f>
        <v>0</v>
      </c>
      <c r="G42" s="261"/>
      <c r="H42" s="261"/>
      <c r="I42" s="261"/>
      <c r="J42" s="261"/>
      <c r="K42" s="261"/>
      <c r="L42" s="261"/>
      <c r="M42" s="261"/>
      <c r="N42" s="261"/>
      <c r="O42" s="261"/>
      <c r="P42" s="261"/>
      <c r="Q42" s="261"/>
      <c r="R42" s="262"/>
      <c r="S42" s="146"/>
      <c r="T42" s="137"/>
      <c r="U42" s="181"/>
      <c r="V42" s="182"/>
      <c r="W42" s="182"/>
      <c r="X42" s="182"/>
      <c r="Y42" s="182"/>
      <c r="Z42" s="182"/>
      <c r="AA42" s="182"/>
    </row>
    <row r="43" spans="1:27" ht="17.25" thickBot="1" x14ac:dyDescent="0.35">
      <c r="A43" s="231" t="s">
        <v>123</v>
      </c>
      <c r="B43" s="232"/>
      <c r="C43" s="232"/>
      <c r="D43" s="232"/>
      <c r="E43" s="232"/>
      <c r="F43" s="232"/>
      <c r="G43" s="232"/>
      <c r="H43" s="232"/>
      <c r="I43" s="232"/>
      <c r="J43" s="232"/>
      <c r="K43" s="232"/>
      <c r="L43" s="232"/>
      <c r="M43" s="232"/>
      <c r="N43" s="232"/>
      <c r="O43" s="232"/>
      <c r="P43" s="232"/>
      <c r="Q43" s="232"/>
      <c r="R43" s="233"/>
      <c r="S43" s="146"/>
      <c r="T43" s="137"/>
      <c r="U43" s="181"/>
      <c r="V43" s="182"/>
      <c r="W43" s="182"/>
      <c r="X43" s="182"/>
      <c r="Y43" s="182"/>
      <c r="Z43" s="182"/>
      <c r="AA43" s="182"/>
    </row>
    <row r="44" spans="1:27" ht="95.25" customHeight="1" thickBot="1" x14ac:dyDescent="0.3">
      <c r="A44" s="234" t="s">
        <v>138</v>
      </c>
      <c r="B44" s="235"/>
      <c r="C44" s="235"/>
      <c r="D44" s="235"/>
      <c r="E44" s="235"/>
      <c r="F44" s="235"/>
      <c r="G44" s="235"/>
      <c r="H44" s="235"/>
      <c r="I44" s="235"/>
      <c r="J44" s="235"/>
      <c r="K44" s="235"/>
      <c r="L44" s="235"/>
      <c r="M44" s="235"/>
      <c r="N44" s="235"/>
      <c r="O44" s="235"/>
      <c r="P44" s="235"/>
      <c r="Q44" s="235"/>
      <c r="R44" s="236"/>
      <c r="S44" s="147"/>
      <c r="T44" s="137"/>
      <c r="U44" s="181"/>
      <c r="V44" s="182"/>
      <c r="W44" s="182"/>
      <c r="X44" s="182"/>
      <c r="Y44" s="182"/>
      <c r="Z44" s="182"/>
      <c r="AA44" s="182"/>
    </row>
    <row r="45" spans="1:27" ht="15.75" thickBot="1" x14ac:dyDescent="0.3">
      <c r="A45" s="237" t="s">
        <v>80</v>
      </c>
      <c r="B45" s="238"/>
      <c r="C45" s="238"/>
      <c r="D45" s="238"/>
      <c r="E45" s="238"/>
      <c r="F45" s="238"/>
      <c r="G45" s="238"/>
      <c r="H45" s="238"/>
      <c r="I45" s="238"/>
      <c r="J45" s="238"/>
      <c r="K45" s="238"/>
      <c r="L45" s="238"/>
      <c r="M45" s="238"/>
      <c r="N45" s="238"/>
      <c r="O45" s="238"/>
      <c r="P45" s="238"/>
      <c r="Q45" s="238"/>
      <c r="R45" s="239"/>
      <c r="S45" s="148"/>
      <c r="T45" s="137"/>
      <c r="U45" s="181"/>
      <c r="V45" s="182"/>
      <c r="W45" s="182"/>
      <c r="X45" s="182"/>
      <c r="Y45" s="182"/>
      <c r="Z45" s="182"/>
      <c r="AA45" s="182"/>
    </row>
    <row r="46" spans="1:27" ht="81.75" customHeight="1" thickBot="1" x14ac:dyDescent="0.35">
      <c r="A46" s="240" t="s">
        <v>83</v>
      </c>
      <c r="B46" s="241"/>
      <c r="C46" s="242"/>
      <c r="D46" s="243"/>
      <c r="E46" s="244"/>
      <c r="F46" s="244"/>
      <c r="G46" s="244"/>
      <c r="H46" s="244"/>
      <c r="I46" s="244"/>
      <c r="J46" s="244"/>
      <c r="K46" s="244"/>
      <c r="L46" s="244"/>
      <c r="M46" s="244"/>
      <c r="N46" s="244"/>
      <c r="O46" s="244"/>
      <c r="P46" s="244"/>
      <c r="Q46" s="244"/>
      <c r="R46" s="245"/>
      <c r="S46" s="149"/>
      <c r="T46" s="137"/>
      <c r="U46" s="181"/>
      <c r="V46" s="182"/>
      <c r="W46" s="182"/>
      <c r="X46" s="182"/>
      <c r="Y46" s="182"/>
      <c r="Z46" s="182"/>
      <c r="AA46" s="182"/>
    </row>
    <row r="47" spans="1:27" ht="61.5" customHeight="1" thickBot="1" x14ac:dyDescent="0.35">
      <c r="A47" s="59" t="s">
        <v>25</v>
      </c>
      <c r="B47" s="82"/>
      <c r="C47" s="373" t="s">
        <v>3</v>
      </c>
      <c r="D47" s="374"/>
      <c r="E47" s="374"/>
      <c r="F47" s="375"/>
      <c r="G47" s="246" t="s">
        <v>13</v>
      </c>
      <c r="H47" s="247"/>
      <c r="I47" s="39"/>
      <c r="J47" s="35" t="s">
        <v>26</v>
      </c>
      <c r="K47" s="24"/>
      <c r="L47" s="224" t="s">
        <v>14</v>
      </c>
      <c r="M47" s="225"/>
      <c r="N47" s="87" t="s">
        <v>109</v>
      </c>
      <c r="O47" s="226" t="s">
        <v>125</v>
      </c>
      <c r="P47" s="227"/>
      <c r="Q47" s="228"/>
      <c r="R47" s="21" t="s">
        <v>124</v>
      </c>
      <c r="S47" s="142"/>
      <c r="T47" s="137"/>
      <c r="U47" s="181"/>
      <c r="V47" s="182"/>
      <c r="W47" s="182"/>
      <c r="X47" s="182"/>
      <c r="Y47" s="182"/>
      <c r="Z47" s="182"/>
      <c r="AA47" s="182"/>
    </row>
    <row r="48" spans="1:27" ht="16.5" x14ac:dyDescent="0.3">
      <c r="A48" s="62"/>
      <c r="B48" s="177"/>
      <c r="C48" s="208"/>
      <c r="D48" s="209"/>
      <c r="E48" s="209"/>
      <c r="F48" s="210"/>
      <c r="G48" s="230"/>
      <c r="H48" s="211"/>
      <c r="I48" s="36"/>
      <c r="J48" s="37"/>
      <c r="K48" s="36"/>
      <c r="L48" s="211"/>
      <c r="M48" s="212"/>
      <c r="N48" s="120">
        <f t="shared" ref="N48:N53" si="7">U48</f>
        <v>0</v>
      </c>
      <c r="O48" s="36"/>
      <c r="P48" s="165"/>
      <c r="Q48" s="31"/>
      <c r="R48" s="162"/>
      <c r="S48" s="140" t="str">
        <f t="shared" ref="S48:S53" si="8">IF(ISBLANK(L48),"",P48+R48)</f>
        <v/>
      </c>
      <c r="T48" s="137">
        <f t="shared" ref="T48:T53" si="9">N48*(P48+R48)</f>
        <v>0</v>
      </c>
      <c r="U48" s="181">
        <f t="shared" ref="U48:U53" si="10">IF(ISBLANK(L48),0,IF(L48="A",4, IF(L48="A-",3.67, IF(L48="B+",3.33, IF(L48="B",3,IF(L48="B-",2.67,IF(L48="C+",2.33,IF(L48="C",2,IF(L48="C-",1.67,IF(L48="D",1,IF(L48="F",0, "")))))))))))</f>
        <v>0</v>
      </c>
      <c r="V48" s="182"/>
      <c r="W48" s="182"/>
      <c r="X48" s="182"/>
      <c r="Y48" s="182"/>
      <c r="Z48" s="182"/>
      <c r="AA48" s="182"/>
    </row>
    <row r="49" spans="1:27" ht="16.5" x14ac:dyDescent="0.3">
      <c r="A49" s="62"/>
      <c r="B49" s="178"/>
      <c r="C49" s="203"/>
      <c r="D49" s="204"/>
      <c r="E49" s="204"/>
      <c r="F49" s="205"/>
      <c r="G49" s="229"/>
      <c r="H49" s="206"/>
      <c r="I49" s="125"/>
      <c r="J49" s="11"/>
      <c r="K49" s="125"/>
      <c r="L49" s="206"/>
      <c r="M49" s="207"/>
      <c r="N49" s="119">
        <f t="shared" si="7"/>
        <v>0</v>
      </c>
      <c r="O49" s="125"/>
      <c r="P49" s="65"/>
      <c r="Q49" s="1"/>
      <c r="R49" s="162"/>
      <c r="S49" s="140" t="str">
        <f t="shared" si="8"/>
        <v/>
      </c>
      <c r="T49" s="137">
        <f t="shared" si="9"/>
        <v>0</v>
      </c>
      <c r="U49" s="181">
        <f t="shared" si="10"/>
        <v>0</v>
      </c>
      <c r="V49" s="182"/>
      <c r="W49" s="182"/>
      <c r="X49" s="182"/>
      <c r="Y49" s="182"/>
      <c r="Z49" s="182"/>
      <c r="AA49" s="182"/>
    </row>
    <row r="50" spans="1:27" ht="16.5" x14ac:dyDescent="0.3">
      <c r="A50" s="62"/>
      <c r="B50" s="179"/>
      <c r="C50" s="203"/>
      <c r="D50" s="204"/>
      <c r="E50" s="204"/>
      <c r="F50" s="205"/>
      <c r="G50" s="229"/>
      <c r="H50" s="206"/>
      <c r="I50" s="125"/>
      <c r="J50" s="12"/>
      <c r="K50" s="125"/>
      <c r="L50" s="206"/>
      <c r="M50" s="207"/>
      <c r="N50" s="119">
        <f t="shared" si="7"/>
        <v>0</v>
      </c>
      <c r="O50" s="125"/>
      <c r="P50" s="65"/>
      <c r="Q50" s="1"/>
      <c r="R50" s="162"/>
      <c r="S50" s="140" t="str">
        <f t="shared" si="8"/>
        <v/>
      </c>
      <c r="T50" s="137">
        <f t="shared" si="9"/>
        <v>0</v>
      </c>
      <c r="U50" s="181">
        <f t="shared" si="10"/>
        <v>0</v>
      </c>
      <c r="V50" s="182"/>
      <c r="W50" s="182"/>
      <c r="X50" s="182"/>
      <c r="Y50" s="182"/>
      <c r="Z50" s="182"/>
      <c r="AA50" s="182"/>
    </row>
    <row r="51" spans="1:27" ht="16.5" x14ac:dyDescent="0.3">
      <c r="A51" s="62"/>
      <c r="B51" s="178"/>
      <c r="C51" s="203"/>
      <c r="D51" s="204"/>
      <c r="E51" s="204"/>
      <c r="F51" s="205"/>
      <c r="G51" s="229"/>
      <c r="H51" s="206"/>
      <c r="I51" s="125"/>
      <c r="J51" s="12"/>
      <c r="K51" s="125"/>
      <c r="L51" s="206"/>
      <c r="M51" s="207"/>
      <c r="N51" s="119">
        <f t="shared" si="7"/>
        <v>0</v>
      </c>
      <c r="O51" s="125"/>
      <c r="P51" s="65"/>
      <c r="Q51" s="1"/>
      <c r="R51" s="162"/>
      <c r="S51" s="140" t="str">
        <f>IF(ISBLANK(L51),"",P51+R50)</f>
        <v/>
      </c>
      <c r="T51" s="137">
        <f>N51*(P51+R50)</f>
        <v>0</v>
      </c>
      <c r="U51" s="181">
        <f t="shared" si="10"/>
        <v>0</v>
      </c>
      <c r="V51" s="182"/>
      <c r="W51" s="182"/>
      <c r="X51" s="182"/>
      <c r="Y51" s="182"/>
      <c r="Z51" s="182"/>
      <c r="AA51" s="182"/>
    </row>
    <row r="52" spans="1:27" ht="16.5" x14ac:dyDescent="0.3">
      <c r="A52" s="62"/>
      <c r="B52" s="178"/>
      <c r="C52" s="203"/>
      <c r="D52" s="204"/>
      <c r="E52" s="204"/>
      <c r="F52" s="205"/>
      <c r="G52" s="229"/>
      <c r="H52" s="206"/>
      <c r="I52" s="125"/>
      <c r="J52" s="12"/>
      <c r="K52" s="125"/>
      <c r="L52" s="206"/>
      <c r="M52" s="207"/>
      <c r="N52" s="119">
        <f t="shared" si="7"/>
        <v>0</v>
      </c>
      <c r="O52" s="125"/>
      <c r="P52" s="65"/>
      <c r="Q52" s="1"/>
      <c r="R52" s="48"/>
      <c r="S52" s="140" t="str">
        <f t="shared" si="8"/>
        <v/>
      </c>
      <c r="T52" s="137">
        <f t="shared" si="9"/>
        <v>0</v>
      </c>
      <c r="U52" s="181">
        <f t="shared" si="10"/>
        <v>0</v>
      </c>
      <c r="V52" s="182"/>
      <c r="W52" s="182"/>
      <c r="X52" s="182"/>
      <c r="Y52" s="182"/>
      <c r="Z52" s="182"/>
      <c r="AA52" s="182"/>
    </row>
    <row r="53" spans="1:27" ht="17.25" thickBot="1" x14ac:dyDescent="0.35">
      <c r="A53" s="63"/>
      <c r="B53" s="180"/>
      <c r="C53" s="213"/>
      <c r="D53" s="214"/>
      <c r="E53" s="214"/>
      <c r="F53" s="215"/>
      <c r="G53" s="216"/>
      <c r="H53" s="198"/>
      <c r="I53" s="17"/>
      <c r="J53" s="169"/>
      <c r="K53" s="17"/>
      <c r="L53" s="198"/>
      <c r="M53" s="199"/>
      <c r="N53" s="121">
        <f t="shared" si="7"/>
        <v>0</v>
      </c>
      <c r="O53" s="17"/>
      <c r="P53" s="66"/>
      <c r="Q53" s="17"/>
      <c r="R53" s="84"/>
      <c r="S53" s="140" t="str">
        <f t="shared" si="8"/>
        <v/>
      </c>
      <c r="T53" s="137">
        <f t="shared" si="9"/>
        <v>0</v>
      </c>
      <c r="U53" s="181">
        <f t="shared" si="10"/>
        <v>0</v>
      </c>
      <c r="V53" s="182"/>
      <c r="W53" s="182"/>
      <c r="X53" s="182"/>
      <c r="Y53" s="182"/>
      <c r="Z53" s="182"/>
      <c r="AA53" s="182"/>
    </row>
    <row r="54" spans="1:27" ht="72.75" customHeight="1" thickBot="1" x14ac:dyDescent="0.35">
      <c r="A54" s="217" t="s">
        <v>82</v>
      </c>
      <c r="B54" s="218"/>
      <c r="C54" s="219"/>
      <c r="D54" s="220"/>
      <c r="E54" s="221"/>
      <c r="F54" s="221"/>
      <c r="G54" s="221"/>
      <c r="H54" s="222"/>
      <c r="I54" s="222"/>
      <c r="J54" s="222"/>
      <c r="K54" s="222"/>
      <c r="L54" s="222"/>
      <c r="M54" s="222"/>
      <c r="N54" s="222"/>
      <c r="O54" s="222"/>
      <c r="P54" s="222"/>
      <c r="Q54" s="222"/>
      <c r="R54" s="223"/>
      <c r="S54" s="150"/>
      <c r="T54" s="137"/>
      <c r="U54" s="181"/>
      <c r="V54" s="182"/>
      <c r="W54" s="182"/>
      <c r="X54" s="182"/>
      <c r="Y54" s="182"/>
      <c r="Z54" s="182"/>
      <c r="AA54" s="182"/>
    </row>
    <row r="55" spans="1:27" ht="62.25" customHeight="1" thickBot="1" x14ac:dyDescent="0.35">
      <c r="A55" s="59" t="s">
        <v>25</v>
      </c>
      <c r="B55" s="34"/>
      <c r="C55" s="373" t="s">
        <v>3</v>
      </c>
      <c r="D55" s="374"/>
      <c r="E55" s="374"/>
      <c r="F55" s="374"/>
      <c r="G55" s="375"/>
      <c r="H55" s="67" t="s">
        <v>13</v>
      </c>
      <c r="I55" s="25"/>
      <c r="J55" s="35" t="s">
        <v>26</v>
      </c>
      <c r="K55" s="26"/>
      <c r="L55" s="224" t="s">
        <v>14</v>
      </c>
      <c r="M55" s="225"/>
      <c r="N55" s="87" t="s">
        <v>109</v>
      </c>
      <c r="O55" s="226" t="s">
        <v>125</v>
      </c>
      <c r="P55" s="227"/>
      <c r="Q55" s="228"/>
      <c r="R55" s="21" t="s">
        <v>124</v>
      </c>
      <c r="S55" s="142"/>
      <c r="T55" s="137"/>
      <c r="U55" s="181"/>
      <c r="V55" s="182"/>
      <c r="W55" s="182"/>
      <c r="X55" s="182"/>
      <c r="Y55" s="182"/>
      <c r="Z55" s="182"/>
      <c r="AA55" s="182"/>
    </row>
    <row r="56" spans="1:27" ht="17.25" customHeight="1" x14ac:dyDescent="0.3">
      <c r="A56" s="83"/>
      <c r="B56" s="183"/>
      <c r="C56" s="208"/>
      <c r="D56" s="209"/>
      <c r="E56" s="209"/>
      <c r="F56" s="209"/>
      <c r="G56" s="210"/>
      <c r="H56" s="86"/>
      <c r="I56" s="36"/>
      <c r="J56" s="37"/>
      <c r="K56" s="36"/>
      <c r="L56" s="211"/>
      <c r="M56" s="212"/>
      <c r="N56" s="120">
        <f t="shared" ref="N56:N62" si="11">U56</f>
        <v>0</v>
      </c>
      <c r="O56" s="36"/>
      <c r="P56" s="165"/>
      <c r="Q56" s="31"/>
      <c r="R56" s="163"/>
      <c r="S56" s="140" t="str">
        <f>IF(ISBLANK(L56),"",P56+R56)</f>
        <v/>
      </c>
      <c r="T56" s="137">
        <f>N56*(P56+R56)</f>
        <v>0</v>
      </c>
      <c r="U56" s="181">
        <f>IF(ISBLANK(L56),0,IF(L56="A",4, IF(L56="A-",3.67, IF(L56="B+",3.33, IF(L56="B",3,IF(L56="B-",2.67,IF(L56="C+",2.33,IF(L56="C",2,IF(L56="C-",1.67,IF(L56="D",1,IF(L56="F",0, "")))))))))))</f>
        <v>0</v>
      </c>
      <c r="V56" s="182"/>
      <c r="W56" s="182"/>
      <c r="X56" s="182"/>
      <c r="Y56" s="182"/>
      <c r="Z56" s="182"/>
      <c r="AA56" s="182"/>
    </row>
    <row r="57" spans="1:27" ht="16.5" x14ac:dyDescent="0.3">
      <c r="A57" s="62"/>
      <c r="B57" s="184"/>
      <c r="C57" s="203"/>
      <c r="D57" s="204"/>
      <c r="E57" s="204"/>
      <c r="F57" s="204"/>
      <c r="G57" s="205"/>
      <c r="H57" s="85"/>
      <c r="I57" s="125"/>
      <c r="J57" s="12"/>
      <c r="K57" s="125"/>
      <c r="L57" s="206"/>
      <c r="M57" s="207"/>
      <c r="N57" s="119">
        <f t="shared" si="11"/>
        <v>0</v>
      </c>
      <c r="O57" s="125"/>
      <c r="P57" s="65"/>
      <c r="Q57" s="1"/>
      <c r="R57" s="164"/>
      <c r="S57" s="140" t="str">
        <f t="shared" ref="S57:S62" si="12">IF(ISBLANK(L57),"",P57+R57)</f>
        <v/>
      </c>
      <c r="T57" s="137">
        <f t="shared" ref="T57:T62" si="13">N57*(P57+R57)</f>
        <v>0</v>
      </c>
      <c r="U57" s="181">
        <f t="shared" ref="U57:U62" si="14">IF(ISBLANK(L57),0,IF(L57="A",4, IF(L57="A-",3.67, IF(L57="B+",3.33, IF(L57="B",3,IF(L57="B-",2.67,IF(L57="C+",2.33,IF(L57="C",2,IF(L57="C-",1.67,IF(L57="D",1,IF(L57="F",0, "")))))))))))</f>
        <v>0</v>
      </c>
      <c r="V57" s="182"/>
      <c r="W57" s="182"/>
      <c r="X57" s="182"/>
      <c r="Y57" s="182"/>
      <c r="Z57" s="182"/>
      <c r="AA57" s="182"/>
    </row>
    <row r="58" spans="1:27" ht="16.5" x14ac:dyDescent="0.3">
      <c r="A58" s="62"/>
      <c r="B58" s="184"/>
      <c r="C58" s="203"/>
      <c r="D58" s="204"/>
      <c r="E58" s="204"/>
      <c r="F58" s="204"/>
      <c r="G58" s="205"/>
      <c r="H58" s="85"/>
      <c r="I58" s="125"/>
      <c r="J58" s="12"/>
      <c r="K58" s="125"/>
      <c r="L58" s="206"/>
      <c r="M58" s="207"/>
      <c r="N58" s="119">
        <f t="shared" si="11"/>
        <v>0</v>
      </c>
      <c r="O58" s="125"/>
      <c r="P58" s="65"/>
      <c r="Q58" s="1"/>
      <c r="R58" s="162"/>
      <c r="S58" s="140" t="str">
        <f t="shared" si="12"/>
        <v/>
      </c>
      <c r="T58" s="137">
        <f t="shared" si="13"/>
        <v>0</v>
      </c>
      <c r="U58" s="181">
        <f t="shared" si="14"/>
        <v>0</v>
      </c>
      <c r="V58" s="182"/>
      <c r="W58" s="182"/>
      <c r="X58" s="182"/>
      <c r="Y58" s="182"/>
      <c r="Z58" s="182"/>
      <c r="AA58" s="182"/>
    </row>
    <row r="59" spans="1:27" ht="16.5" x14ac:dyDescent="0.3">
      <c r="A59" s="62"/>
      <c r="B59" s="184"/>
      <c r="C59" s="203"/>
      <c r="D59" s="204"/>
      <c r="E59" s="204"/>
      <c r="F59" s="204"/>
      <c r="G59" s="205"/>
      <c r="H59" s="85"/>
      <c r="I59" s="125"/>
      <c r="J59" s="12"/>
      <c r="K59" s="125"/>
      <c r="L59" s="206"/>
      <c r="M59" s="207"/>
      <c r="N59" s="119">
        <f t="shared" si="11"/>
        <v>0</v>
      </c>
      <c r="O59" s="125"/>
      <c r="P59" s="65"/>
      <c r="Q59" s="1"/>
      <c r="R59" s="16"/>
      <c r="S59" s="140" t="str">
        <f t="shared" si="12"/>
        <v/>
      </c>
      <c r="T59" s="137">
        <f t="shared" si="13"/>
        <v>0</v>
      </c>
      <c r="U59" s="181">
        <f t="shared" si="14"/>
        <v>0</v>
      </c>
      <c r="V59" s="182"/>
      <c r="W59" s="182"/>
      <c r="X59" s="182"/>
      <c r="Y59" s="182"/>
      <c r="Z59" s="182"/>
      <c r="AA59" s="182"/>
    </row>
    <row r="60" spans="1:27" ht="16.5" x14ac:dyDescent="0.3">
      <c r="A60" s="62"/>
      <c r="B60" s="184"/>
      <c r="C60" s="203"/>
      <c r="D60" s="204"/>
      <c r="E60" s="204"/>
      <c r="F60" s="204"/>
      <c r="G60" s="205"/>
      <c r="H60" s="85"/>
      <c r="I60" s="125"/>
      <c r="J60" s="12"/>
      <c r="K60" s="125"/>
      <c r="L60" s="206"/>
      <c r="M60" s="207"/>
      <c r="N60" s="119">
        <f t="shared" si="11"/>
        <v>0</v>
      </c>
      <c r="O60" s="125"/>
      <c r="P60" s="47"/>
      <c r="Q60" s="1"/>
      <c r="R60" s="16"/>
      <c r="S60" s="140" t="str">
        <f t="shared" si="12"/>
        <v/>
      </c>
      <c r="T60" s="137">
        <f t="shared" si="13"/>
        <v>0</v>
      </c>
      <c r="U60" s="181">
        <f t="shared" si="14"/>
        <v>0</v>
      </c>
      <c r="V60" s="182"/>
      <c r="W60" s="182"/>
      <c r="X60" s="182"/>
      <c r="Y60" s="182"/>
      <c r="Z60" s="182"/>
      <c r="AA60" s="182"/>
    </row>
    <row r="61" spans="1:27" ht="16.5" x14ac:dyDescent="0.3">
      <c r="A61" s="62"/>
      <c r="B61" s="184"/>
      <c r="C61" s="203"/>
      <c r="D61" s="204"/>
      <c r="E61" s="204"/>
      <c r="F61" s="204"/>
      <c r="G61" s="205"/>
      <c r="H61" s="85"/>
      <c r="I61" s="125"/>
      <c r="J61" s="12"/>
      <c r="K61" s="125"/>
      <c r="L61" s="206"/>
      <c r="M61" s="207"/>
      <c r="N61" s="119">
        <f t="shared" si="11"/>
        <v>0</v>
      </c>
      <c r="O61" s="125"/>
      <c r="P61" s="47"/>
      <c r="Q61" s="1"/>
      <c r="R61" s="48"/>
      <c r="S61" s="140" t="str">
        <f t="shared" si="12"/>
        <v/>
      </c>
      <c r="T61" s="137">
        <f t="shared" si="13"/>
        <v>0</v>
      </c>
      <c r="U61" s="181">
        <f t="shared" si="14"/>
        <v>0</v>
      </c>
      <c r="V61" s="182"/>
      <c r="W61" s="182"/>
      <c r="X61" s="182"/>
      <c r="Y61" s="182"/>
      <c r="Z61" s="182"/>
      <c r="AA61" s="182"/>
    </row>
    <row r="62" spans="1:27" ht="17.25" thickBot="1" x14ac:dyDescent="0.35">
      <c r="A62" s="64"/>
      <c r="B62" s="185"/>
      <c r="C62" s="213"/>
      <c r="D62" s="214"/>
      <c r="E62" s="214"/>
      <c r="F62" s="214"/>
      <c r="G62" s="215"/>
      <c r="H62" s="109"/>
      <c r="I62" s="38"/>
      <c r="J62" s="52"/>
      <c r="K62" s="38"/>
      <c r="L62" s="198"/>
      <c r="M62" s="199"/>
      <c r="N62" s="121">
        <f t="shared" si="11"/>
        <v>0</v>
      </c>
      <c r="O62" s="38"/>
      <c r="P62" s="52"/>
      <c r="Q62" s="17"/>
      <c r="R62" s="118"/>
      <c r="S62" s="140" t="str">
        <f t="shared" si="12"/>
        <v/>
      </c>
      <c r="T62" s="137">
        <f t="shared" si="13"/>
        <v>0</v>
      </c>
      <c r="U62" s="181">
        <f t="shared" si="14"/>
        <v>0</v>
      </c>
      <c r="V62" s="182"/>
      <c r="W62" s="182"/>
      <c r="X62" s="182"/>
      <c r="Y62" s="182"/>
      <c r="Z62" s="182"/>
      <c r="AA62" s="182"/>
    </row>
    <row r="63" spans="1:27" ht="15.75" thickBot="1" x14ac:dyDescent="0.3">
      <c r="A63" s="159" t="s">
        <v>160</v>
      </c>
      <c r="B63" s="124"/>
      <c r="C63" s="200"/>
      <c r="D63" s="200"/>
      <c r="E63" s="200"/>
      <c r="F63" s="200"/>
      <c r="G63" s="124"/>
      <c r="H63" s="153"/>
      <c r="I63" s="153"/>
      <c r="J63" s="153"/>
      <c r="K63" s="153"/>
      <c r="L63" s="153"/>
      <c r="M63" s="153"/>
      <c r="N63" s="153"/>
      <c r="O63" s="153"/>
      <c r="P63" s="153"/>
      <c r="Q63" s="124"/>
      <c r="R63" s="117"/>
      <c r="S63" s="151"/>
      <c r="T63" s="138"/>
      <c r="U63" s="181"/>
      <c r="V63" s="182"/>
      <c r="W63" s="182"/>
      <c r="X63" s="182"/>
      <c r="Y63" s="182"/>
      <c r="Z63" s="182"/>
      <c r="AA63" s="182"/>
    </row>
    <row r="64" spans="1:27" ht="17.25" thickBot="1" x14ac:dyDescent="0.35">
      <c r="A64" s="201" t="s">
        <v>55</v>
      </c>
      <c r="B64" s="201"/>
      <c r="C64" s="201"/>
      <c r="D64" s="157">
        <f>SUM(P48:P53,R48:R53)</f>
        <v>0</v>
      </c>
      <c r="E64" s="187" t="s">
        <v>130</v>
      </c>
      <c r="F64" s="187"/>
      <c r="G64" s="187"/>
      <c r="H64" s="187"/>
      <c r="I64" s="187"/>
      <c r="J64" s="187"/>
      <c r="K64" s="187"/>
      <c r="L64" s="187"/>
      <c r="M64" s="187"/>
      <c r="N64" s="187"/>
      <c r="O64" s="187"/>
      <c r="P64" s="187"/>
      <c r="Q64" s="187"/>
      <c r="R64" s="155">
        <f>R41</f>
        <v>0</v>
      </c>
      <c r="S64" s="152"/>
      <c r="T64" s="138"/>
      <c r="U64" s="181"/>
      <c r="V64" s="182"/>
      <c r="W64" s="182"/>
      <c r="X64" s="182"/>
      <c r="Y64" s="182"/>
      <c r="Z64" s="182"/>
      <c r="AA64" s="182"/>
    </row>
    <row r="65" spans="1:27" ht="17.25" thickBot="1" x14ac:dyDescent="0.35">
      <c r="A65" s="202" t="s">
        <v>54</v>
      </c>
      <c r="B65" s="202"/>
      <c r="C65" s="202"/>
      <c r="D65" s="157">
        <f>SUM(P56:P63,R56:R63)</f>
        <v>0</v>
      </c>
      <c r="E65" s="187" t="s">
        <v>131</v>
      </c>
      <c r="F65" s="187"/>
      <c r="G65" s="187"/>
      <c r="H65" s="187"/>
      <c r="I65" s="187"/>
      <c r="J65" s="187"/>
      <c r="K65" s="187"/>
      <c r="L65" s="187"/>
      <c r="M65" s="187"/>
      <c r="N65" s="187"/>
      <c r="O65" s="187"/>
      <c r="P65" s="187"/>
      <c r="Q65" s="187"/>
      <c r="R65" s="155">
        <f>SUM(D64,D65)</f>
        <v>0</v>
      </c>
      <c r="S65" s="152"/>
      <c r="T65" s="138"/>
      <c r="U65" s="181"/>
      <c r="V65" s="182"/>
      <c r="W65" s="182"/>
      <c r="X65" s="182"/>
      <c r="Y65" s="182"/>
      <c r="Z65" s="182"/>
      <c r="AA65" s="182"/>
    </row>
    <row r="66" spans="1:27" ht="32.25" customHeight="1" thickBot="1" x14ac:dyDescent="0.35">
      <c r="A66" s="41"/>
      <c r="B66" s="154"/>
      <c r="C66" s="154"/>
      <c r="D66" s="154"/>
      <c r="E66" s="186" t="s">
        <v>152</v>
      </c>
      <c r="F66" s="187"/>
      <c r="G66" s="187"/>
      <c r="H66" s="187"/>
      <c r="I66" s="187"/>
      <c r="J66" s="187"/>
      <c r="K66" s="187"/>
      <c r="L66" s="187"/>
      <c r="M66" s="187"/>
      <c r="N66" s="187"/>
      <c r="O66" s="187"/>
      <c r="P66" s="187"/>
      <c r="Q66" s="187"/>
      <c r="R66" s="155">
        <f>SUM(R64:R65)</f>
        <v>0</v>
      </c>
      <c r="S66" s="152">
        <f>SUM(S18:S24,S28:S33,S37:S40,S48:S53,S56:S62)</f>
        <v>0</v>
      </c>
      <c r="T66" s="138"/>
      <c r="U66" s="181"/>
      <c r="V66" s="182"/>
      <c r="W66" s="182"/>
      <c r="X66" s="182"/>
      <c r="Y66" s="182"/>
      <c r="Z66" s="182"/>
      <c r="AA66" s="182"/>
    </row>
    <row r="67" spans="1:27" ht="15.75" thickBot="1" x14ac:dyDescent="0.3">
      <c r="A67" s="68"/>
      <c r="B67" s="154"/>
      <c r="C67" s="154"/>
      <c r="D67" s="154"/>
      <c r="E67" s="188" t="s">
        <v>140</v>
      </c>
      <c r="F67" s="188"/>
      <c r="G67" s="188"/>
      <c r="H67" s="188"/>
      <c r="I67" s="188"/>
      <c r="J67" s="188"/>
      <c r="K67" s="188"/>
      <c r="L67" s="188"/>
      <c r="M67" s="188"/>
      <c r="N67" s="188"/>
      <c r="O67" s="188"/>
      <c r="P67" s="188"/>
      <c r="Q67" s="188"/>
      <c r="R67" s="155">
        <f>SUM(R19,R21,R24,R28,R33,R40,R48:R53,R56:R63)</f>
        <v>0</v>
      </c>
      <c r="S67" s="152"/>
      <c r="T67" s="138"/>
      <c r="U67" s="181"/>
      <c r="V67" s="182"/>
      <c r="W67" s="182"/>
      <c r="X67" s="182"/>
      <c r="Y67" s="182"/>
      <c r="Z67" s="182"/>
      <c r="AA67" s="182"/>
    </row>
    <row r="68" spans="1:27" ht="15.75" thickBot="1" x14ac:dyDescent="0.3">
      <c r="A68" s="68"/>
      <c r="B68" s="154"/>
      <c r="C68" s="154"/>
      <c r="D68" s="154"/>
      <c r="E68" s="188" t="s">
        <v>113</v>
      </c>
      <c r="F68" s="188"/>
      <c r="G68" s="188"/>
      <c r="H68" s="188"/>
      <c r="I68" s="188"/>
      <c r="J68" s="188"/>
      <c r="K68" s="188"/>
      <c r="L68" s="188"/>
      <c r="M68" s="188"/>
      <c r="N68" s="188"/>
      <c r="O68" s="188"/>
      <c r="P68" s="188"/>
      <c r="Q68" s="188"/>
      <c r="R68" s="155">
        <f>SUMIF(T18:T62,"&gt;=0")</f>
        <v>0</v>
      </c>
      <c r="S68" s="152"/>
      <c r="T68" s="137">
        <f>SUM(T18:T24,T28:T33,T37:T40,T48:T53,T56:T62)</f>
        <v>0</v>
      </c>
      <c r="U68" s="181"/>
      <c r="V68" s="182"/>
      <c r="W68" s="182"/>
      <c r="X68" s="182"/>
      <c r="Y68" s="182"/>
      <c r="Z68" s="182"/>
      <c r="AA68" s="182"/>
    </row>
    <row r="69" spans="1:27" ht="15.75" thickBot="1" x14ac:dyDescent="0.3">
      <c r="A69" s="42"/>
      <c r="B69" s="43"/>
      <c r="C69" s="43"/>
      <c r="D69" s="43"/>
      <c r="E69" s="188" t="s">
        <v>153</v>
      </c>
      <c r="F69" s="188"/>
      <c r="G69" s="188"/>
      <c r="H69" s="188"/>
      <c r="I69" s="188"/>
      <c r="J69" s="188"/>
      <c r="K69" s="188"/>
      <c r="L69" s="188"/>
      <c r="M69" s="188"/>
      <c r="N69" s="188"/>
      <c r="O69" s="188"/>
      <c r="P69" s="188"/>
      <c r="Q69" s="188"/>
      <c r="R69" s="156">
        <f>IF(S66,R68/S66,0)</f>
        <v>0</v>
      </c>
      <c r="S69" s="152"/>
      <c r="T69" s="138">
        <f>IF(S66,R68/S66,0)</f>
        <v>0</v>
      </c>
      <c r="U69" s="181"/>
      <c r="V69" s="182"/>
      <c r="W69" s="182"/>
      <c r="X69" s="182"/>
      <c r="Y69" s="182"/>
      <c r="Z69" s="182"/>
      <c r="AA69" s="182"/>
    </row>
    <row r="70" spans="1:27" ht="15.75" x14ac:dyDescent="0.25">
      <c r="A70" s="189" t="s">
        <v>111</v>
      </c>
      <c r="B70" s="190"/>
      <c r="C70" s="190"/>
      <c r="D70" s="190"/>
      <c r="E70" s="191"/>
      <c r="F70" s="191"/>
      <c r="G70" s="191"/>
      <c r="H70" s="191"/>
      <c r="I70" s="191"/>
      <c r="J70" s="191"/>
      <c r="K70" s="191"/>
      <c r="L70" s="191"/>
      <c r="M70" s="191"/>
      <c r="N70" s="191"/>
      <c r="O70" s="191"/>
      <c r="P70" s="191"/>
      <c r="Q70" s="191"/>
      <c r="R70" s="192"/>
      <c r="S70" s="139"/>
      <c r="V70" s="182"/>
      <c r="W70" s="182"/>
      <c r="X70" s="182"/>
      <c r="Y70" s="182"/>
      <c r="Z70" s="182"/>
      <c r="AA70" s="182"/>
    </row>
    <row r="71" spans="1:27" ht="15.75" x14ac:dyDescent="0.25">
      <c r="A71" s="193"/>
      <c r="B71" s="191"/>
      <c r="C71" s="191"/>
      <c r="D71" s="191"/>
      <c r="E71" s="191"/>
      <c r="F71" s="191"/>
      <c r="G71" s="191"/>
      <c r="H71" s="191"/>
      <c r="I71" s="191"/>
      <c r="J71" s="191"/>
      <c r="K71" s="191"/>
      <c r="L71" s="191"/>
      <c r="M71" s="191"/>
      <c r="N71" s="191"/>
      <c r="O71" s="191"/>
      <c r="P71" s="191"/>
      <c r="Q71" s="191"/>
      <c r="R71" s="194"/>
      <c r="S71" s="139"/>
      <c r="V71" s="182"/>
      <c r="W71" s="182"/>
      <c r="X71" s="182"/>
      <c r="Y71" s="182"/>
      <c r="Z71" s="182"/>
      <c r="AA71" s="182"/>
    </row>
    <row r="72" spans="1:27" ht="15.75" x14ac:dyDescent="0.25">
      <c r="A72" s="193"/>
      <c r="B72" s="191"/>
      <c r="C72" s="191"/>
      <c r="D72" s="191"/>
      <c r="E72" s="191"/>
      <c r="F72" s="191"/>
      <c r="G72" s="191"/>
      <c r="H72" s="191"/>
      <c r="I72" s="191"/>
      <c r="J72" s="191"/>
      <c r="K72" s="191"/>
      <c r="L72" s="191"/>
      <c r="M72" s="191"/>
      <c r="N72" s="191"/>
      <c r="O72" s="191"/>
      <c r="P72" s="191"/>
      <c r="Q72" s="191"/>
      <c r="R72" s="194"/>
      <c r="S72" s="139"/>
      <c r="V72" s="182"/>
      <c r="W72" s="182"/>
      <c r="X72" s="182"/>
      <c r="Y72" s="182"/>
      <c r="Z72" s="182"/>
      <c r="AA72" s="182"/>
    </row>
    <row r="73" spans="1:27" ht="15.75" x14ac:dyDescent="0.25">
      <c r="A73" s="193"/>
      <c r="B73" s="191"/>
      <c r="C73" s="191"/>
      <c r="D73" s="191"/>
      <c r="E73" s="191"/>
      <c r="F73" s="191"/>
      <c r="G73" s="191"/>
      <c r="H73" s="191"/>
      <c r="I73" s="191"/>
      <c r="J73" s="191"/>
      <c r="K73" s="191"/>
      <c r="L73" s="191"/>
      <c r="M73" s="191"/>
      <c r="N73" s="191"/>
      <c r="O73" s="191"/>
      <c r="P73" s="191"/>
      <c r="Q73" s="191"/>
      <c r="R73" s="194"/>
      <c r="S73" s="139"/>
      <c r="V73" s="182"/>
      <c r="W73" s="182"/>
      <c r="X73" s="182"/>
      <c r="Y73" s="182"/>
      <c r="Z73" s="182"/>
      <c r="AA73" s="182"/>
    </row>
    <row r="74" spans="1:27" ht="15.75" x14ac:dyDescent="0.25">
      <c r="A74" s="193"/>
      <c r="B74" s="191"/>
      <c r="C74" s="191"/>
      <c r="D74" s="191"/>
      <c r="E74" s="191"/>
      <c r="F74" s="191"/>
      <c r="G74" s="191"/>
      <c r="H74" s="191"/>
      <c r="I74" s="191"/>
      <c r="J74" s="191"/>
      <c r="K74" s="191"/>
      <c r="L74" s="191"/>
      <c r="M74" s="191"/>
      <c r="N74" s="191"/>
      <c r="O74" s="191"/>
      <c r="P74" s="191"/>
      <c r="Q74" s="191"/>
      <c r="R74" s="194"/>
      <c r="S74" s="139"/>
      <c r="V74" s="182"/>
      <c r="W74" s="182"/>
      <c r="X74" s="182"/>
      <c r="Y74" s="182"/>
      <c r="Z74" s="182"/>
      <c r="AA74" s="182"/>
    </row>
    <row r="75" spans="1:27" ht="15.75" x14ac:dyDescent="0.25">
      <c r="A75" s="193"/>
      <c r="B75" s="191"/>
      <c r="C75" s="191"/>
      <c r="D75" s="191"/>
      <c r="E75" s="191"/>
      <c r="F75" s="191"/>
      <c r="G75" s="191"/>
      <c r="H75" s="191"/>
      <c r="I75" s="191"/>
      <c r="J75" s="191"/>
      <c r="K75" s="191"/>
      <c r="L75" s="191"/>
      <c r="M75" s="191"/>
      <c r="N75" s="191"/>
      <c r="O75" s="191"/>
      <c r="P75" s="191"/>
      <c r="Q75" s="191"/>
      <c r="R75" s="194"/>
      <c r="S75" s="139"/>
      <c r="V75" s="182"/>
      <c r="W75" s="182"/>
      <c r="X75" s="182"/>
      <c r="Y75" s="182"/>
      <c r="Z75" s="182"/>
      <c r="AA75" s="182"/>
    </row>
    <row r="76" spans="1:27" ht="15.75" x14ac:dyDescent="0.25">
      <c r="A76" s="193"/>
      <c r="B76" s="191"/>
      <c r="C76" s="191"/>
      <c r="D76" s="191"/>
      <c r="E76" s="191"/>
      <c r="F76" s="191"/>
      <c r="G76" s="191"/>
      <c r="H76" s="191"/>
      <c r="I76" s="191"/>
      <c r="J76" s="191"/>
      <c r="K76" s="191"/>
      <c r="L76" s="191"/>
      <c r="M76" s="191"/>
      <c r="N76" s="191"/>
      <c r="O76" s="191"/>
      <c r="P76" s="191"/>
      <c r="Q76" s="191"/>
      <c r="R76" s="194"/>
      <c r="S76" s="139"/>
      <c r="V76" s="182"/>
      <c r="W76" s="182"/>
      <c r="X76" s="182"/>
      <c r="Y76" s="182"/>
      <c r="Z76" s="182"/>
      <c r="AA76" s="182"/>
    </row>
    <row r="77" spans="1:27" ht="15.75" x14ac:dyDescent="0.25">
      <c r="A77" s="193"/>
      <c r="B77" s="191"/>
      <c r="C77" s="191"/>
      <c r="D77" s="191"/>
      <c r="E77" s="191"/>
      <c r="F77" s="191"/>
      <c r="G77" s="191"/>
      <c r="H77" s="191"/>
      <c r="I77" s="191"/>
      <c r="J77" s="191"/>
      <c r="K77" s="191"/>
      <c r="L77" s="191"/>
      <c r="M77" s="191"/>
      <c r="N77" s="191"/>
      <c r="O77" s="191"/>
      <c r="P77" s="191"/>
      <c r="Q77" s="191"/>
      <c r="R77" s="194"/>
      <c r="S77" s="139"/>
      <c r="V77" s="182"/>
      <c r="W77" s="182"/>
      <c r="X77" s="182"/>
      <c r="Y77" s="182"/>
      <c r="Z77" s="182"/>
      <c r="AA77" s="182"/>
    </row>
    <row r="78" spans="1:27" ht="14.25" customHeight="1" thickBot="1" x14ac:dyDescent="0.3">
      <c r="A78" s="195"/>
      <c r="B78" s="196"/>
      <c r="C78" s="196"/>
      <c r="D78" s="196"/>
      <c r="E78" s="196"/>
      <c r="F78" s="196"/>
      <c r="G78" s="196"/>
      <c r="H78" s="196"/>
      <c r="I78" s="196"/>
      <c r="J78" s="196"/>
      <c r="K78" s="196"/>
      <c r="L78" s="196"/>
      <c r="M78" s="196"/>
      <c r="N78" s="196"/>
      <c r="O78" s="196"/>
      <c r="P78" s="196"/>
      <c r="Q78" s="196"/>
      <c r="R78" s="197"/>
      <c r="S78" s="139"/>
      <c r="V78" s="182"/>
      <c r="W78" s="182"/>
      <c r="X78" s="182"/>
      <c r="Y78" s="182"/>
      <c r="Z78" s="182"/>
      <c r="AA78" s="182"/>
    </row>
    <row r="79" spans="1:27" x14ac:dyDescent="0.25">
      <c r="A79" s="379" t="s">
        <v>148</v>
      </c>
      <c r="B79" s="380"/>
      <c r="C79" s="380"/>
      <c r="D79" s="380"/>
      <c r="E79" s="380"/>
      <c r="F79" s="380"/>
      <c r="G79" s="380"/>
      <c r="H79" s="380"/>
      <c r="I79" s="380"/>
      <c r="J79" s="380"/>
      <c r="K79" s="380"/>
      <c r="L79" s="380"/>
      <c r="M79" s="380"/>
      <c r="N79" s="380"/>
      <c r="O79" s="380"/>
      <c r="P79" s="380"/>
      <c r="Q79" s="380"/>
      <c r="R79" s="381"/>
    </row>
    <row r="80" spans="1:27" x14ac:dyDescent="0.25">
      <c r="A80" s="382"/>
      <c r="B80" s="383"/>
      <c r="C80" s="383"/>
      <c r="D80" s="383"/>
      <c r="E80" s="383"/>
      <c r="F80" s="383"/>
      <c r="G80" s="383"/>
      <c r="H80" s="383"/>
      <c r="I80" s="383"/>
      <c r="J80" s="383"/>
      <c r="K80" s="383"/>
      <c r="L80" s="383"/>
      <c r="M80" s="383"/>
      <c r="N80" s="383"/>
      <c r="O80" s="383"/>
      <c r="P80" s="383"/>
      <c r="Q80" s="383"/>
      <c r="R80" s="384"/>
    </row>
    <row r="81" spans="1:21" x14ac:dyDescent="0.25">
      <c r="A81" s="382"/>
      <c r="B81" s="383"/>
      <c r="C81" s="383"/>
      <c r="D81" s="383"/>
      <c r="E81" s="383"/>
      <c r="F81" s="383"/>
      <c r="G81" s="383"/>
      <c r="H81" s="383"/>
      <c r="I81" s="383"/>
      <c r="J81" s="383"/>
      <c r="K81" s="383"/>
      <c r="L81" s="383"/>
      <c r="M81" s="383"/>
      <c r="N81" s="383"/>
      <c r="O81" s="383"/>
      <c r="P81" s="383"/>
      <c r="Q81" s="383"/>
      <c r="R81" s="384"/>
    </row>
    <row r="82" spans="1:21" x14ac:dyDescent="0.25">
      <c r="A82" s="382"/>
      <c r="B82" s="383"/>
      <c r="C82" s="383"/>
      <c r="D82" s="383"/>
      <c r="E82" s="383"/>
      <c r="F82" s="383"/>
      <c r="G82" s="383"/>
      <c r="H82" s="383"/>
      <c r="I82" s="383"/>
      <c r="J82" s="383"/>
      <c r="K82" s="383"/>
      <c r="L82" s="383"/>
      <c r="M82" s="383"/>
      <c r="N82" s="383"/>
      <c r="O82" s="383"/>
      <c r="P82" s="383"/>
      <c r="Q82" s="383"/>
      <c r="R82" s="384"/>
    </row>
    <row r="83" spans="1:21" x14ac:dyDescent="0.25">
      <c r="A83" s="382"/>
      <c r="B83" s="383"/>
      <c r="C83" s="383"/>
      <c r="D83" s="383"/>
      <c r="E83" s="383"/>
      <c r="F83" s="383"/>
      <c r="G83" s="383"/>
      <c r="H83" s="383"/>
      <c r="I83" s="383"/>
      <c r="J83" s="383"/>
      <c r="K83" s="383"/>
      <c r="L83" s="383"/>
      <c r="M83" s="383"/>
      <c r="N83" s="383"/>
      <c r="O83" s="383"/>
      <c r="P83" s="383"/>
      <c r="Q83" s="383"/>
      <c r="R83" s="384"/>
    </row>
    <row r="84" spans="1:21" x14ac:dyDescent="0.25">
      <c r="A84" s="382"/>
      <c r="B84" s="383"/>
      <c r="C84" s="383"/>
      <c r="D84" s="383"/>
      <c r="E84" s="383"/>
      <c r="F84" s="383"/>
      <c r="G84" s="383"/>
      <c r="H84" s="383"/>
      <c r="I84" s="383"/>
      <c r="J84" s="383"/>
      <c r="K84" s="383"/>
      <c r="L84" s="383"/>
      <c r="M84" s="383"/>
      <c r="N84" s="383"/>
      <c r="O84" s="383"/>
      <c r="P84" s="383"/>
      <c r="Q84" s="383"/>
      <c r="R84" s="384"/>
    </row>
    <row r="85" spans="1:21" x14ac:dyDescent="0.25">
      <c r="A85" s="382"/>
      <c r="B85" s="383"/>
      <c r="C85" s="383"/>
      <c r="D85" s="383"/>
      <c r="E85" s="383"/>
      <c r="F85" s="383"/>
      <c r="G85" s="383"/>
      <c r="H85" s="383"/>
      <c r="I85" s="383"/>
      <c r="J85" s="383"/>
      <c r="K85" s="383"/>
      <c r="L85" s="383"/>
      <c r="M85" s="383"/>
      <c r="N85" s="383"/>
      <c r="O85" s="383"/>
      <c r="P85" s="383"/>
      <c r="Q85" s="383"/>
      <c r="R85" s="384"/>
    </row>
    <row r="86" spans="1:21" ht="33.75" customHeight="1" x14ac:dyDescent="0.25">
      <c r="A86" s="382"/>
      <c r="B86" s="383"/>
      <c r="C86" s="383"/>
      <c r="D86" s="383"/>
      <c r="E86" s="383"/>
      <c r="F86" s="383"/>
      <c r="G86" s="383"/>
      <c r="H86" s="383"/>
      <c r="I86" s="383"/>
      <c r="J86" s="383"/>
      <c r="K86" s="383"/>
      <c r="L86" s="383"/>
      <c r="M86" s="383"/>
      <c r="N86" s="383"/>
      <c r="O86" s="383"/>
      <c r="P86" s="383"/>
      <c r="Q86" s="383"/>
      <c r="R86" s="384"/>
    </row>
    <row r="87" spans="1:21" ht="12.75" hidden="1" customHeight="1" x14ac:dyDescent="0.25">
      <c r="A87" s="382"/>
      <c r="B87" s="383"/>
      <c r="C87" s="383"/>
      <c r="D87" s="383"/>
      <c r="E87" s="383"/>
      <c r="F87" s="383"/>
      <c r="G87" s="383"/>
      <c r="H87" s="383"/>
      <c r="I87" s="383"/>
      <c r="J87" s="383"/>
      <c r="K87" s="383"/>
      <c r="L87" s="383"/>
      <c r="M87" s="383"/>
      <c r="N87" s="383"/>
      <c r="O87" s="383"/>
      <c r="P87" s="383"/>
      <c r="Q87" s="383"/>
      <c r="R87" s="384"/>
    </row>
    <row r="88" spans="1:21" hidden="1" x14ac:dyDescent="0.25">
      <c r="A88" s="382"/>
      <c r="B88" s="383"/>
      <c r="C88" s="383"/>
      <c r="D88" s="383"/>
      <c r="E88" s="383"/>
      <c r="F88" s="383"/>
      <c r="G88" s="383"/>
      <c r="H88" s="383"/>
      <c r="I88" s="383"/>
      <c r="J88" s="383"/>
      <c r="K88" s="383"/>
      <c r="L88" s="383"/>
      <c r="M88" s="383"/>
      <c r="N88" s="383"/>
      <c r="O88" s="383"/>
      <c r="P88" s="383"/>
      <c r="Q88" s="383"/>
      <c r="R88" s="384"/>
    </row>
    <row r="89" spans="1:21" hidden="1" x14ac:dyDescent="0.25">
      <c r="A89" s="382"/>
      <c r="B89" s="383"/>
      <c r="C89" s="383"/>
      <c r="D89" s="383"/>
      <c r="E89" s="383"/>
      <c r="F89" s="383"/>
      <c r="G89" s="383"/>
      <c r="H89" s="383"/>
      <c r="I89" s="383"/>
      <c r="J89" s="383"/>
      <c r="K89" s="383"/>
      <c r="L89" s="383"/>
      <c r="M89" s="383"/>
      <c r="N89" s="383"/>
      <c r="O89" s="383"/>
      <c r="P89" s="383"/>
      <c r="Q89" s="383"/>
      <c r="R89" s="384"/>
    </row>
    <row r="90" spans="1:21" ht="3" customHeight="1" thickBot="1" x14ac:dyDescent="0.3">
      <c r="A90" s="382"/>
      <c r="B90" s="383"/>
      <c r="C90" s="383"/>
      <c r="D90" s="383"/>
      <c r="E90" s="383"/>
      <c r="F90" s="383"/>
      <c r="G90" s="383"/>
      <c r="H90" s="383"/>
      <c r="I90" s="383"/>
      <c r="J90" s="383"/>
      <c r="K90" s="383"/>
      <c r="L90" s="383"/>
      <c r="M90" s="383"/>
      <c r="N90" s="383"/>
      <c r="O90" s="383"/>
      <c r="P90" s="383"/>
      <c r="Q90" s="383"/>
      <c r="R90" s="384"/>
    </row>
    <row r="91" spans="1:21" ht="15.75" hidden="1" thickBot="1" x14ac:dyDescent="0.3">
      <c r="A91" s="385"/>
      <c r="B91" s="386"/>
      <c r="C91" s="386"/>
      <c r="D91" s="386"/>
      <c r="E91" s="386"/>
      <c r="F91" s="386"/>
      <c r="G91" s="386"/>
      <c r="H91" s="386"/>
      <c r="I91" s="386"/>
      <c r="J91" s="386"/>
      <c r="K91" s="386"/>
      <c r="L91" s="386"/>
      <c r="M91" s="386"/>
      <c r="N91" s="386"/>
      <c r="O91" s="386"/>
      <c r="P91" s="386"/>
      <c r="Q91" s="386"/>
      <c r="R91" s="387"/>
    </row>
    <row r="92" spans="1:21" ht="24" thickBot="1" x14ac:dyDescent="0.4">
      <c r="A92" s="358" t="s">
        <v>149</v>
      </c>
      <c r="B92" s="359"/>
      <c r="C92" s="359"/>
      <c r="D92" s="359"/>
      <c r="E92" s="359"/>
      <c r="F92" s="359"/>
      <c r="G92" s="359"/>
      <c r="H92" s="360"/>
      <c r="I92" s="364"/>
      <c r="J92" s="365"/>
      <c r="K92" s="365"/>
      <c r="L92" s="365"/>
      <c r="M92" s="365"/>
      <c r="N92" s="365"/>
      <c r="O92" s="365"/>
      <c r="P92" s="365"/>
      <c r="Q92" s="365"/>
      <c r="R92" s="366"/>
    </row>
    <row r="93" spans="1:21" ht="21.75" thickBot="1" x14ac:dyDescent="0.4">
      <c r="A93" s="361" t="s">
        <v>150</v>
      </c>
      <c r="B93" s="362"/>
      <c r="C93" s="362"/>
      <c r="D93" s="362"/>
      <c r="E93" s="362"/>
      <c r="F93" s="362"/>
      <c r="G93" s="362"/>
      <c r="H93" s="363"/>
      <c r="I93" s="370" t="s">
        <v>151</v>
      </c>
      <c r="J93" s="371"/>
      <c r="K93" s="371"/>
      <c r="L93" s="371"/>
      <c r="M93" s="371"/>
      <c r="N93" s="372"/>
      <c r="O93" s="367"/>
      <c r="P93" s="368"/>
      <c r="Q93" s="368"/>
      <c r="R93" s="369"/>
    </row>
    <row r="94" spans="1:21" s="1" customFormat="1" x14ac:dyDescent="0.25">
      <c r="S94" s="131"/>
      <c r="T94" s="131"/>
      <c r="U94" s="132"/>
    </row>
    <row r="95" spans="1:21" s="1" customFormat="1" x14ac:dyDescent="0.25">
      <c r="S95" s="131"/>
      <c r="T95" s="131"/>
      <c r="U95" s="132"/>
    </row>
    <row r="96" spans="1:21" s="1" customFormat="1" x14ac:dyDescent="0.25">
      <c r="S96" s="131"/>
      <c r="T96" s="131"/>
      <c r="U96" s="132"/>
    </row>
    <row r="97" spans="19:21" s="1" customFormat="1" x14ac:dyDescent="0.25">
      <c r="S97" s="131"/>
      <c r="T97" s="131"/>
      <c r="U97" s="132"/>
    </row>
    <row r="98" spans="19:21" s="1" customFormat="1" x14ac:dyDescent="0.25">
      <c r="S98" s="131"/>
      <c r="T98" s="131"/>
      <c r="U98" s="132"/>
    </row>
    <row r="99" spans="19:21" s="1" customFormat="1" x14ac:dyDescent="0.25">
      <c r="S99" s="131"/>
      <c r="T99" s="131"/>
      <c r="U99" s="132"/>
    </row>
    <row r="100" spans="19:21" s="1" customFormat="1" x14ac:dyDescent="0.25">
      <c r="S100" s="131"/>
      <c r="T100" s="131"/>
      <c r="U100" s="132"/>
    </row>
    <row r="101" spans="19:21" s="1" customFormat="1" x14ac:dyDescent="0.25">
      <c r="S101" s="131"/>
      <c r="T101" s="131"/>
      <c r="U101" s="132"/>
    </row>
    <row r="102" spans="19:21" s="1" customFormat="1" x14ac:dyDescent="0.25">
      <c r="S102" s="131"/>
      <c r="T102" s="131"/>
      <c r="U102" s="132"/>
    </row>
    <row r="103" spans="19:21" s="1" customFormat="1" x14ac:dyDescent="0.25">
      <c r="S103" s="131"/>
      <c r="T103" s="131"/>
      <c r="U103" s="132"/>
    </row>
    <row r="104" spans="19:21" s="1" customFormat="1" x14ac:dyDescent="0.25">
      <c r="S104" s="131"/>
      <c r="T104" s="131"/>
      <c r="U104" s="132"/>
    </row>
    <row r="105" spans="19:21" s="1" customFormat="1" x14ac:dyDescent="0.25">
      <c r="S105" s="131"/>
      <c r="T105" s="131"/>
      <c r="U105" s="132"/>
    </row>
    <row r="106" spans="19:21" s="1" customFormat="1" x14ac:dyDescent="0.25">
      <c r="S106" s="131"/>
      <c r="T106" s="131"/>
      <c r="U106" s="132"/>
    </row>
    <row r="107" spans="19:21" s="1" customFormat="1" x14ac:dyDescent="0.25">
      <c r="S107" s="131"/>
      <c r="T107" s="131"/>
      <c r="U107" s="132"/>
    </row>
    <row r="108" spans="19:21" s="1" customFormat="1" x14ac:dyDescent="0.25">
      <c r="S108" s="131"/>
      <c r="T108" s="131"/>
      <c r="U108" s="132"/>
    </row>
    <row r="109" spans="19:21" s="1" customFormat="1" x14ac:dyDescent="0.25">
      <c r="S109" s="131"/>
      <c r="T109" s="131"/>
      <c r="U109" s="132"/>
    </row>
    <row r="110" spans="19:21" s="1" customFormat="1" x14ac:dyDescent="0.25">
      <c r="S110" s="131"/>
      <c r="T110" s="131"/>
      <c r="U110" s="132"/>
    </row>
    <row r="111" spans="19:21" s="1" customFormat="1" x14ac:dyDescent="0.25">
      <c r="S111" s="131"/>
      <c r="T111" s="131"/>
      <c r="U111" s="132"/>
    </row>
    <row r="112" spans="19:21" s="1" customFormat="1" x14ac:dyDescent="0.25">
      <c r="S112" s="131"/>
      <c r="T112" s="131"/>
      <c r="U112" s="132"/>
    </row>
    <row r="113" spans="19:21" s="1" customFormat="1" x14ac:dyDescent="0.25">
      <c r="S113" s="131"/>
      <c r="T113" s="131"/>
      <c r="U113" s="132"/>
    </row>
    <row r="114" spans="19:21" s="1" customFormat="1" x14ac:dyDescent="0.25">
      <c r="S114" s="131"/>
      <c r="T114" s="131"/>
      <c r="U114" s="132"/>
    </row>
    <row r="115" spans="19:21" s="1" customFormat="1" x14ac:dyDescent="0.25">
      <c r="S115" s="131"/>
      <c r="T115" s="131"/>
      <c r="U115" s="132"/>
    </row>
    <row r="116" spans="19:21" s="1" customFormat="1" x14ac:dyDescent="0.25">
      <c r="S116" s="131"/>
      <c r="T116" s="131"/>
      <c r="U116" s="132"/>
    </row>
    <row r="117" spans="19:21" s="1" customFormat="1" x14ac:dyDescent="0.25">
      <c r="S117" s="131"/>
      <c r="T117" s="131"/>
      <c r="U117" s="132"/>
    </row>
    <row r="118" spans="19:21" s="1" customFormat="1" x14ac:dyDescent="0.25">
      <c r="S118" s="131"/>
      <c r="T118" s="131"/>
      <c r="U118" s="132"/>
    </row>
    <row r="119" spans="19:21" s="1" customFormat="1" x14ac:dyDescent="0.25">
      <c r="S119" s="131"/>
      <c r="T119" s="131"/>
      <c r="U119" s="132"/>
    </row>
    <row r="120" spans="19:21" s="1" customFormat="1" x14ac:dyDescent="0.25">
      <c r="S120" s="131"/>
      <c r="T120" s="131"/>
      <c r="U120" s="132"/>
    </row>
    <row r="121" spans="19:21" s="1" customFormat="1" x14ac:dyDescent="0.25">
      <c r="S121" s="131"/>
      <c r="T121" s="131"/>
      <c r="U121" s="132"/>
    </row>
    <row r="122" spans="19:21" s="1" customFormat="1" x14ac:dyDescent="0.25">
      <c r="S122" s="131"/>
      <c r="T122" s="131"/>
      <c r="U122" s="132"/>
    </row>
    <row r="123" spans="19:21" s="1" customFormat="1" x14ac:dyDescent="0.25">
      <c r="S123" s="131"/>
      <c r="T123" s="131"/>
      <c r="U123" s="132"/>
    </row>
    <row r="124" spans="19:21" s="1" customFormat="1" x14ac:dyDescent="0.25">
      <c r="S124" s="131"/>
      <c r="T124" s="131"/>
      <c r="U124" s="132"/>
    </row>
    <row r="125" spans="19:21" s="1" customFormat="1" x14ac:dyDescent="0.25">
      <c r="S125" s="131"/>
      <c r="T125" s="131"/>
      <c r="U125" s="132"/>
    </row>
    <row r="126" spans="19:21" s="1" customFormat="1" x14ac:dyDescent="0.25">
      <c r="S126" s="131"/>
      <c r="T126" s="131"/>
      <c r="U126" s="132"/>
    </row>
    <row r="127" spans="19:21" s="1" customFormat="1" x14ac:dyDescent="0.25">
      <c r="S127" s="131"/>
      <c r="T127" s="131"/>
      <c r="U127" s="132"/>
    </row>
    <row r="128" spans="19:21" s="1" customFormat="1" x14ac:dyDescent="0.25">
      <c r="S128" s="131"/>
      <c r="T128" s="131"/>
      <c r="U128" s="132"/>
    </row>
    <row r="129" spans="19:21" s="1" customFormat="1" x14ac:dyDescent="0.25">
      <c r="S129" s="131"/>
      <c r="T129" s="131"/>
      <c r="U129" s="132"/>
    </row>
    <row r="130" spans="19:21" s="1" customFormat="1" x14ac:dyDescent="0.25">
      <c r="S130" s="131"/>
      <c r="T130" s="131"/>
      <c r="U130" s="132"/>
    </row>
    <row r="131" spans="19:21" s="1" customFormat="1" x14ac:dyDescent="0.25">
      <c r="S131" s="131"/>
      <c r="T131" s="131"/>
      <c r="U131" s="132"/>
    </row>
    <row r="132" spans="19:21" s="1" customFormat="1" x14ac:dyDescent="0.25">
      <c r="S132" s="131"/>
      <c r="T132" s="131"/>
      <c r="U132" s="132"/>
    </row>
    <row r="133" spans="19:21" s="1" customFormat="1" x14ac:dyDescent="0.25">
      <c r="S133" s="131"/>
      <c r="T133" s="131"/>
      <c r="U133" s="132"/>
    </row>
    <row r="134" spans="19:21" s="1" customFormat="1" x14ac:dyDescent="0.25">
      <c r="S134" s="131"/>
      <c r="T134" s="131"/>
      <c r="U134" s="132"/>
    </row>
    <row r="135" spans="19:21" s="1" customFormat="1" x14ac:dyDescent="0.25">
      <c r="S135" s="131"/>
      <c r="T135" s="131"/>
      <c r="U135" s="132"/>
    </row>
    <row r="136" spans="19:21" s="1" customFormat="1" x14ac:dyDescent="0.25">
      <c r="S136" s="131"/>
      <c r="T136" s="131"/>
      <c r="U136" s="132"/>
    </row>
    <row r="137" spans="19:21" s="1" customFormat="1" x14ac:dyDescent="0.25">
      <c r="S137" s="131"/>
      <c r="T137" s="131"/>
      <c r="U137" s="132"/>
    </row>
    <row r="138" spans="19:21" s="1" customFormat="1" x14ac:dyDescent="0.25">
      <c r="S138" s="131"/>
      <c r="T138" s="131"/>
      <c r="U138" s="132"/>
    </row>
    <row r="139" spans="19:21" s="1" customFormat="1" x14ac:dyDescent="0.25">
      <c r="S139" s="131"/>
      <c r="T139" s="131"/>
      <c r="U139" s="132"/>
    </row>
    <row r="140" spans="19:21" s="1" customFormat="1" x14ac:dyDescent="0.25">
      <c r="S140" s="131"/>
      <c r="T140" s="131"/>
      <c r="U140" s="132"/>
    </row>
    <row r="141" spans="19:21" s="1" customFormat="1" x14ac:dyDescent="0.25">
      <c r="S141" s="131"/>
      <c r="T141" s="131"/>
      <c r="U141" s="132"/>
    </row>
    <row r="142" spans="19:21" s="1" customFormat="1" x14ac:dyDescent="0.25">
      <c r="S142" s="131"/>
      <c r="T142" s="131"/>
      <c r="U142" s="132"/>
    </row>
    <row r="143" spans="19:21" s="1" customFormat="1" x14ac:dyDescent="0.25">
      <c r="S143" s="131"/>
      <c r="T143" s="131"/>
      <c r="U143" s="132"/>
    </row>
    <row r="144" spans="19:21" s="1" customFormat="1" x14ac:dyDescent="0.25">
      <c r="S144" s="131"/>
      <c r="T144" s="131"/>
      <c r="U144" s="132"/>
    </row>
    <row r="145" spans="19:21" s="1" customFormat="1" x14ac:dyDescent="0.25">
      <c r="S145" s="131"/>
      <c r="T145" s="131"/>
      <c r="U145" s="132"/>
    </row>
    <row r="146" spans="19:21" s="1" customFormat="1" x14ac:dyDescent="0.25">
      <c r="S146" s="131"/>
      <c r="T146" s="131"/>
      <c r="U146" s="132"/>
    </row>
    <row r="147" spans="19:21" s="1" customFormat="1" x14ac:dyDescent="0.25">
      <c r="S147" s="131"/>
      <c r="T147" s="131"/>
      <c r="U147" s="132"/>
    </row>
    <row r="148" spans="19:21" s="1" customFormat="1" x14ac:dyDescent="0.25">
      <c r="S148" s="131"/>
      <c r="T148" s="131"/>
      <c r="U148" s="132"/>
    </row>
    <row r="149" spans="19:21" s="1" customFormat="1" x14ac:dyDescent="0.25">
      <c r="S149" s="131"/>
      <c r="T149" s="131"/>
      <c r="U149" s="132"/>
    </row>
    <row r="150" spans="19:21" s="1" customFormat="1" x14ac:dyDescent="0.25">
      <c r="S150" s="131"/>
      <c r="T150" s="131"/>
      <c r="U150" s="132"/>
    </row>
    <row r="151" spans="19:21" s="1" customFormat="1" x14ac:dyDescent="0.25">
      <c r="S151" s="131"/>
      <c r="T151" s="131"/>
      <c r="U151" s="132"/>
    </row>
    <row r="152" spans="19:21" s="1" customFormat="1" x14ac:dyDescent="0.25">
      <c r="S152" s="131"/>
      <c r="T152" s="131"/>
      <c r="U152" s="132"/>
    </row>
    <row r="153" spans="19:21" s="1" customFormat="1" x14ac:dyDescent="0.25">
      <c r="S153" s="131"/>
      <c r="T153" s="131"/>
      <c r="U153" s="132"/>
    </row>
    <row r="154" spans="19:21" s="1" customFormat="1" x14ac:dyDescent="0.25">
      <c r="S154" s="131"/>
      <c r="T154" s="131"/>
      <c r="U154" s="132"/>
    </row>
    <row r="155" spans="19:21" s="1" customFormat="1" x14ac:dyDescent="0.25">
      <c r="S155" s="131"/>
      <c r="T155" s="131"/>
      <c r="U155" s="132"/>
    </row>
    <row r="156" spans="19:21" s="1" customFormat="1" x14ac:dyDescent="0.25">
      <c r="S156" s="131"/>
      <c r="T156" s="131"/>
      <c r="U156" s="132"/>
    </row>
    <row r="157" spans="19:21" s="1" customFormat="1" x14ac:dyDescent="0.25">
      <c r="S157" s="131"/>
      <c r="T157" s="131"/>
      <c r="U157" s="132"/>
    </row>
    <row r="158" spans="19:21" s="1" customFormat="1" x14ac:dyDescent="0.25">
      <c r="S158" s="131"/>
      <c r="T158" s="131"/>
      <c r="U158" s="132"/>
    </row>
    <row r="159" spans="19:21" s="1" customFormat="1" x14ac:dyDescent="0.25">
      <c r="S159" s="131"/>
      <c r="T159" s="131"/>
      <c r="U159" s="132"/>
    </row>
    <row r="160" spans="19:21" s="1" customFormat="1" x14ac:dyDescent="0.25">
      <c r="S160" s="131"/>
      <c r="T160" s="131"/>
      <c r="U160" s="132"/>
    </row>
    <row r="161" spans="19:21" s="1" customFormat="1" x14ac:dyDescent="0.25">
      <c r="S161" s="131"/>
      <c r="T161" s="131"/>
      <c r="U161" s="132"/>
    </row>
    <row r="162" spans="19:21" s="1" customFormat="1" x14ac:dyDescent="0.25">
      <c r="S162" s="131"/>
      <c r="T162" s="131"/>
      <c r="U162" s="132"/>
    </row>
    <row r="163" spans="19:21" s="1" customFormat="1" x14ac:dyDescent="0.25">
      <c r="S163" s="131"/>
      <c r="T163" s="131"/>
      <c r="U163" s="132"/>
    </row>
    <row r="164" spans="19:21" s="1" customFormat="1" x14ac:dyDescent="0.25">
      <c r="S164" s="131"/>
      <c r="T164" s="131"/>
      <c r="U164" s="132"/>
    </row>
    <row r="165" spans="19:21" s="1" customFormat="1" x14ac:dyDescent="0.25">
      <c r="S165" s="131"/>
      <c r="T165" s="131"/>
      <c r="U165" s="132"/>
    </row>
    <row r="166" spans="19:21" s="1" customFormat="1" x14ac:dyDescent="0.25">
      <c r="S166" s="131"/>
      <c r="T166" s="131"/>
      <c r="U166" s="132"/>
    </row>
    <row r="167" spans="19:21" s="1" customFormat="1" x14ac:dyDescent="0.25">
      <c r="S167" s="131"/>
      <c r="T167" s="131"/>
      <c r="U167" s="132"/>
    </row>
    <row r="168" spans="19:21" s="1" customFormat="1" x14ac:dyDescent="0.25">
      <c r="S168" s="131"/>
      <c r="T168" s="131"/>
      <c r="U168" s="132"/>
    </row>
    <row r="169" spans="19:21" s="1" customFormat="1" x14ac:dyDescent="0.25">
      <c r="S169" s="131"/>
      <c r="T169" s="131"/>
      <c r="U169" s="132"/>
    </row>
    <row r="170" spans="19:21" s="1" customFormat="1" x14ac:dyDescent="0.25">
      <c r="S170" s="131"/>
      <c r="T170" s="131"/>
      <c r="U170" s="132"/>
    </row>
    <row r="171" spans="19:21" s="1" customFormat="1" x14ac:dyDescent="0.25">
      <c r="S171" s="131"/>
      <c r="T171" s="131"/>
      <c r="U171" s="132"/>
    </row>
    <row r="172" spans="19:21" s="1" customFormat="1" x14ac:dyDescent="0.25">
      <c r="S172" s="131"/>
      <c r="T172" s="131"/>
      <c r="U172" s="132"/>
    </row>
    <row r="173" spans="19:21" s="1" customFormat="1" x14ac:dyDescent="0.25">
      <c r="S173" s="131"/>
      <c r="T173" s="131"/>
      <c r="U173" s="132"/>
    </row>
    <row r="174" spans="19:21" s="1" customFormat="1" x14ac:dyDescent="0.25">
      <c r="S174" s="131"/>
      <c r="T174" s="131"/>
      <c r="U174" s="132"/>
    </row>
    <row r="175" spans="19:21" s="1" customFormat="1" x14ac:dyDescent="0.25">
      <c r="S175" s="131"/>
      <c r="T175" s="131"/>
      <c r="U175" s="132"/>
    </row>
    <row r="176" spans="19:21" s="1" customFormat="1" x14ac:dyDescent="0.25">
      <c r="S176" s="131"/>
      <c r="T176" s="131"/>
      <c r="U176" s="132"/>
    </row>
    <row r="177" spans="19:21" s="1" customFormat="1" x14ac:dyDescent="0.25">
      <c r="S177" s="131"/>
      <c r="T177" s="131"/>
      <c r="U177" s="132"/>
    </row>
    <row r="178" spans="19:21" s="1" customFormat="1" x14ac:dyDescent="0.25">
      <c r="S178" s="131"/>
      <c r="T178" s="131"/>
      <c r="U178" s="132"/>
    </row>
    <row r="179" spans="19:21" s="1" customFormat="1" x14ac:dyDescent="0.25">
      <c r="S179" s="131"/>
      <c r="T179" s="131"/>
      <c r="U179" s="132"/>
    </row>
    <row r="180" spans="19:21" s="1" customFormat="1" x14ac:dyDescent="0.25">
      <c r="S180" s="131"/>
      <c r="T180" s="131"/>
      <c r="U180" s="132"/>
    </row>
    <row r="181" spans="19:21" s="1" customFormat="1" x14ac:dyDescent="0.25">
      <c r="S181" s="131"/>
      <c r="T181" s="131"/>
      <c r="U181" s="132"/>
    </row>
    <row r="182" spans="19:21" s="1" customFormat="1" x14ac:dyDescent="0.25">
      <c r="S182" s="131"/>
      <c r="T182" s="131"/>
      <c r="U182" s="132"/>
    </row>
    <row r="183" spans="19:21" s="1" customFormat="1" x14ac:dyDescent="0.25">
      <c r="S183" s="131"/>
      <c r="T183" s="131"/>
      <c r="U183" s="132"/>
    </row>
    <row r="184" spans="19:21" s="1" customFormat="1" x14ac:dyDescent="0.25">
      <c r="S184" s="131"/>
      <c r="T184" s="131"/>
      <c r="U184" s="132"/>
    </row>
    <row r="185" spans="19:21" s="1" customFormat="1" x14ac:dyDescent="0.25">
      <c r="S185" s="131"/>
      <c r="T185" s="131"/>
      <c r="U185" s="132"/>
    </row>
    <row r="186" spans="19:21" s="1" customFormat="1" x14ac:dyDescent="0.25">
      <c r="S186" s="131"/>
      <c r="T186" s="131"/>
      <c r="U186" s="132"/>
    </row>
    <row r="187" spans="19:21" s="1" customFormat="1" x14ac:dyDescent="0.25">
      <c r="S187" s="131"/>
      <c r="T187" s="131"/>
      <c r="U187" s="132"/>
    </row>
    <row r="188" spans="19:21" s="1" customFormat="1" x14ac:dyDescent="0.25">
      <c r="S188" s="131"/>
      <c r="T188" s="131"/>
      <c r="U188" s="132"/>
    </row>
    <row r="189" spans="19:21" s="1" customFormat="1" x14ac:dyDescent="0.25">
      <c r="S189" s="131"/>
      <c r="T189" s="131"/>
      <c r="U189" s="132"/>
    </row>
    <row r="190" spans="19:21" s="1" customFormat="1" x14ac:dyDescent="0.25">
      <c r="S190" s="131"/>
      <c r="T190" s="131"/>
      <c r="U190" s="132"/>
    </row>
    <row r="191" spans="19:21" s="1" customFormat="1" x14ac:dyDescent="0.25">
      <c r="S191" s="131"/>
      <c r="T191" s="131"/>
      <c r="U191" s="132"/>
    </row>
    <row r="192" spans="19:21" s="1" customFormat="1" x14ac:dyDescent="0.25">
      <c r="S192" s="131"/>
      <c r="T192" s="131"/>
      <c r="U192" s="132"/>
    </row>
    <row r="193" spans="19:21" s="1" customFormat="1" x14ac:dyDescent="0.25">
      <c r="S193" s="131"/>
      <c r="T193" s="131"/>
      <c r="U193" s="132"/>
    </row>
    <row r="194" spans="19:21" s="1" customFormat="1" x14ac:dyDescent="0.25">
      <c r="S194" s="131"/>
      <c r="T194" s="131"/>
      <c r="U194" s="132"/>
    </row>
    <row r="195" spans="19:21" s="1" customFormat="1" x14ac:dyDescent="0.25">
      <c r="S195" s="131"/>
      <c r="T195" s="131"/>
      <c r="U195" s="132"/>
    </row>
    <row r="196" spans="19:21" s="1" customFormat="1" x14ac:dyDescent="0.25">
      <c r="S196" s="131"/>
      <c r="T196" s="131"/>
      <c r="U196" s="132"/>
    </row>
    <row r="197" spans="19:21" s="1" customFormat="1" x14ac:dyDescent="0.25">
      <c r="S197" s="131"/>
      <c r="T197" s="131"/>
      <c r="U197" s="132"/>
    </row>
    <row r="198" spans="19:21" s="1" customFormat="1" x14ac:dyDescent="0.25">
      <c r="S198" s="131"/>
      <c r="T198" s="131"/>
      <c r="U198" s="132"/>
    </row>
    <row r="199" spans="19:21" s="1" customFormat="1" x14ac:dyDescent="0.25">
      <c r="S199" s="131"/>
      <c r="T199" s="131"/>
      <c r="U199" s="132"/>
    </row>
    <row r="200" spans="19:21" s="1" customFormat="1" x14ac:dyDescent="0.25">
      <c r="S200" s="131"/>
      <c r="T200" s="131"/>
      <c r="U200" s="132"/>
    </row>
    <row r="201" spans="19:21" s="1" customFormat="1" x14ac:dyDescent="0.25">
      <c r="S201" s="131"/>
      <c r="T201" s="131"/>
      <c r="U201" s="132"/>
    </row>
    <row r="202" spans="19:21" s="1" customFormat="1" x14ac:dyDescent="0.25">
      <c r="S202" s="131"/>
      <c r="T202" s="131"/>
      <c r="U202" s="132"/>
    </row>
    <row r="203" spans="19:21" s="1" customFormat="1" x14ac:dyDescent="0.25">
      <c r="S203" s="131"/>
      <c r="T203" s="131"/>
      <c r="U203" s="132"/>
    </row>
    <row r="204" spans="19:21" s="1" customFormat="1" x14ac:dyDescent="0.25">
      <c r="S204" s="131"/>
      <c r="T204" s="131"/>
      <c r="U204" s="132"/>
    </row>
    <row r="205" spans="19:21" s="1" customFormat="1" x14ac:dyDescent="0.25">
      <c r="S205" s="131"/>
      <c r="T205" s="131"/>
      <c r="U205" s="132"/>
    </row>
    <row r="206" spans="19:21" s="1" customFormat="1" x14ac:dyDescent="0.25">
      <c r="S206" s="131"/>
      <c r="T206" s="131"/>
      <c r="U206" s="132"/>
    </row>
    <row r="207" spans="19:21" s="1" customFormat="1" x14ac:dyDescent="0.25">
      <c r="S207" s="131"/>
      <c r="T207" s="131"/>
      <c r="U207" s="132"/>
    </row>
    <row r="208" spans="19:21" s="1" customFormat="1" x14ac:dyDescent="0.25">
      <c r="S208" s="131"/>
      <c r="T208" s="131"/>
      <c r="U208" s="132"/>
    </row>
    <row r="209" spans="19:21" s="1" customFormat="1" x14ac:dyDescent="0.25">
      <c r="S209" s="131"/>
      <c r="T209" s="131"/>
      <c r="U209" s="132"/>
    </row>
    <row r="210" spans="19:21" s="1" customFormat="1" x14ac:dyDescent="0.25">
      <c r="S210" s="131"/>
      <c r="T210" s="131"/>
      <c r="U210" s="132"/>
    </row>
    <row r="211" spans="19:21" s="1" customFormat="1" x14ac:dyDescent="0.25">
      <c r="S211" s="131"/>
      <c r="T211" s="131"/>
      <c r="U211" s="132"/>
    </row>
    <row r="212" spans="19:21" s="1" customFormat="1" x14ac:dyDescent="0.25">
      <c r="S212" s="131"/>
      <c r="T212" s="131"/>
      <c r="U212" s="132"/>
    </row>
    <row r="213" spans="19:21" s="1" customFormat="1" x14ac:dyDescent="0.25">
      <c r="S213" s="131"/>
      <c r="T213" s="131"/>
      <c r="U213" s="132"/>
    </row>
    <row r="214" spans="19:21" s="1" customFormat="1" x14ac:dyDescent="0.25">
      <c r="S214" s="131"/>
      <c r="T214" s="131"/>
      <c r="U214" s="132"/>
    </row>
    <row r="215" spans="19:21" s="1" customFormat="1" x14ac:dyDescent="0.25">
      <c r="S215" s="131"/>
      <c r="T215" s="131"/>
      <c r="U215" s="132"/>
    </row>
    <row r="216" spans="19:21" s="1" customFormat="1" x14ac:dyDescent="0.25">
      <c r="S216" s="131"/>
      <c r="T216" s="131"/>
      <c r="U216" s="132"/>
    </row>
    <row r="217" spans="19:21" s="1" customFormat="1" x14ac:dyDescent="0.25">
      <c r="S217" s="131"/>
      <c r="T217" s="131"/>
      <c r="U217" s="132"/>
    </row>
    <row r="218" spans="19:21" s="1" customFormat="1" x14ac:dyDescent="0.25">
      <c r="S218" s="131"/>
      <c r="T218" s="131"/>
      <c r="U218" s="132"/>
    </row>
    <row r="219" spans="19:21" s="1" customFormat="1" x14ac:dyDescent="0.25">
      <c r="S219" s="131"/>
      <c r="T219" s="131"/>
      <c r="U219" s="132"/>
    </row>
    <row r="220" spans="19:21" s="1" customFormat="1" x14ac:dyDescent="0.25">
      <c r="S220" s="131"/>
      <c r="T220" s="131"/>
      <c r="U220" s="132"/>
    </row>
    <row r="221" spans="19:21" s="1" customFormat="1" x14ac:dyDescent="0.25">
      <c r="S221" s="131"/>
      <c r="T221" s="131"/>
      <c r="U221" s="132"/>
    </row>
    <row r="222" spans="19:21" s="1" customFormat="1" x14ac:dyDescent="0.25">
      <c r="S222" s="131"/>
      <c r="T222" s="131"/>
      <c r="U222" s="132"/>
    </row>
    <row r="223" spans="19:21" s="1" customFormat="1" x14ac:dyDescent="0.25">
      <c r="S223" s="131"/>
      <c r="T223" s="131"/>
      <c r="U223" s="132"/>
    </row>
    <row r="224" spans="19:21" s="1" customFormat="1" x14ac:dyDescent="0.25">
      <c r="S224" s="131"/>
      <c r="T224" s="131"/>
      <c r="U224" s="132"/>
    </row>
    <row r="225" spans="19:21" s="1" customFormat="1" x14ac:dyDescent="0.25">
      <c r="S225" s="131"/>
      <c r="T225" s="131"/>
      <c r="U225" s="132"/>
    </row>
    <row r="226" spans="19:21" s="1" customFormat="1" x14ac:dyDescent="0.25">
      <c r="S226" s="131"/>
      <c r="T226" s="131"/>
      <c r="U226" s="132"/>
    </row>
    <row r="227" spans="19:21" s="1" customFormat="1" x14ac:dyDescent="0.25">
      <c r="S227" s="131"/>
      <c r="T227" s="131"/>
      <c r="U227" s="132"/>
    </row>
    <row r="228" spans="19:21" s="1" customFormat="1" x14ac:dyDescent="0.25">
      <c r="S228" s="131"/>
      <c r="T228" s="131"/>
      <c r="U228" s="132"/>
    </row>
    <row r="229" spans="19:21" s="1" customFormat="1" x14ac:dyDescent="0.25">
      <c r="S229" s="131"/>
      <c r="T229" s="131"/>
      <c r="U229" s="132"/>
    </row>
    <row r="230" spans="19:21" s="1" customFormat="1" x14ac:dyDescent="0.25">
      <c r="S230" s="131"/>
      <c r="T230" s="131"/>
      <c r="U230" s="132"/>
    </row>
    <row r="231" spans="19:21" s="1" customFormat="1" x14ac:dyDescent="0.25">
      <c r="S231" s="131"/>
      <c r="T231" s="131"/>
      <c r="U231" s="132"/>
    </row>
    <row r="232" spans="19:21" s="1" customFormat="1" x14ac:dyDescent="0.25">
      <c r="S232" s="131"/>
      <c r="T232" s="131"/>
      <c r="U232" s="132"/>
    </row>
    <row r="233" spans="19:21" s="1" customFormat="1" x14ac:dyDescent="0.25">
      <c r="S233" s="131"/>
      <c r="T233" s="131"/>
      <c r="U233" s="132"/>
    </row>
    <row r="234" spans="19:21" s="1" customFormat="1" x14ac:dyDescent="0.25">
      <c r="S234" s="131"/>
      <c r="T234" s="131"/>
      <c r="U234" s="132"/>
    </row>
    <row r="235" spans="19:21" s="1" customFormat="1" x14ac:dyDescent="0.25">
      <c r="S235" s="131"/>
      <c r="T235" s="131"/>
      <c r="U235" s="132"/>
    </row>
    <row r="236" spans="19:21" s="1" customFormat="1" x14ac:dyDescent="0.25">
      <c r="S236" s="131"/>
      <c r="T236" s="131"/>
      <c r="U236" s="132"/>
    </row>
    <row r="237" spans="19:21" s="1" customFormat="1" x14ac:dyDescent="0.25">
      <c r="S237" s="131"/>
      <c r="T237" s="131"/>
      <c r="U237" s="132"/>
    </row>
    <row r="238" spans="19:21" s="1" customFormat="1" x14ac:dyDescent="0.25">
      <c r="S238" s="131"/>
      <c r="T238" s="131"/>
      <c r="U238" s="132"/>
    </row>
    <row r="239" spans="19:21" s="1" customFormat="1" x14ac:dyDescent="0.25">
      <c r="S239" s="131"/>
      <c r="T239" s="131"/>
      <c r="U239" s="132"/>
    </row>
    <row r="240" spans="19:21" s="1" customFormat="1" x14ac:dyDescent="0.25">
      <c r="S240" s="131"/>
      <c r="T240" s="131"/>
      <c r="U240" s="132"/>
    </row>
    <row r="241" spans="19:21" s="1" customFormat="1" x14ac:dyDescent="0.25">
      <c r="S241" s="131"/>
      <c r="T241" s="131"/>
      <c r="U241" s="132"/>
    </row>
    <row r="242" spans="19:21" s="1" customFormat="1" x14ac:dyDescent="0.25">
      <c r="S242" s="131"/>
      <c r="T242" s="131"/>
      <c r="U242" s="132"/>
    </row>
    <row r="243" spans="19:21" s="1" customFormat="1" x14ac:dyDescent="0.25">
      <c r="S243" s="131"/>
      <c r="T243" s="131"/>
      <c r="U243" s="132"/>
    </row>
    <row r="244" spans="19:21" s="1" customFormat="1" x14ac:dyDescent="0.25">
      <c r="S244" s="131"/>
      <c r="T244" s="131"/>
      <c r="U244" s="132"/>
    </row>
    <row r="245" spans="19:21" s="1" customFormat="1" x14ac:dyDescent="0.25">
      <c r="S245" s="131"/>
      <c r="T245" s="131"/>
      <c r="U245" s="132"/>
    </row>
    <row r="246" spans="19:21" s="1" customFormat="1" x14ac:dyDescent="0.25">
      <c r="S246" s="131"/>
      <c r="T246" s="131"/>
      <c r="U246" s="132"/>
    </row>
    <row r="247" spans="19:21" s="1" customFormat="1" x14ac:dyDescent="0.25">
      <c r="S247" s="131"/>
      <c r="T247" s="131"/>
      <c r="U247" s="132"/>
    </row>
    <row r="248" spans="19:21" s="1" customFormat="1" x14ac:dyDescent="0.25">
      <c r="S248" s="131"/>
      <c r="T248" s="131"/>
      <c r="U248" s="132"/>
    </row>
    <row r="249" spans="19:21" s="1" customFormat="1" x14ac:dyDescent="0.25">
      <c r="S249" s="131"/>
      <c r="T249" s="131"/>
      <c r="U249" s="132"/>
    </row>
    <row r="250" spans="19:21" s="1" customFormat="1" x14ac:dyDescent="0.25">
      <c r="S250" s="131"/>
      <c r="T250" s="131"/>
      <c r="U250" s="132"/>
    </row>
    <row r="251" spans="19:21" s="1" customFormat="1" x14ac:dyDescent="0.25">
      <c r="S251" s="131"/>
      <c r="T251" s="131"/>
      <c r="U251" s="132"/>
    </row>
    <row r="252" spans="19:21" s="1" customFormat="1" x14ac:dyDescent="0.25">
      <c r="S252" s="131"/>
      <c r="T252" s="131"/>
      <c r="U252" s="132"/>
    </row>
    <row r="253" spans="19:21" s="1" customFormat="1" x14ac:dyDescent="0.25">
      <c r="S253" s="131"/>
      <c r="T253" s="131"/>
      <c r="U253" s="132"/>
    </row>
    <row r="254" spans="19:21" s="1" customFormat="1" x14ac:dyDescent="0.25">
      <c r="S254" s="131"/>
      <c r="T254" s="131"/>
      <c r="U254" s="132"/>
    </row>
    <row r="255" spans="19:21" s="1" customFormat="1" x14ac:dyDescent="0.25">
      <c r="S255" s="131"/>
      <c r="T255" s="131"/>
      <c r="U255" s="132"/>
    </row>
    <row r="256" spans="19:21" s="1" customFormat="1" x14ac:dyDescent="0.25">
      <c r="S256" s="131"/>
      <c r="T256" s="131"/>
      <c r="U256" s="132"/>
    </row>
    <row r="257" spans="19:21" s="1" customFormat="1" x14ac:dyDescent="0.25">
      <c r="S257" s="131"/>
      <c r="T257" s="131"/>
      <c r="U257" s="132"/>
    </row>
    <row r="258" spans="19:21" s="1" customFormat="1" x14ac:dyDescent="0.25">
      <c r="S258" s="131"/>
      <c r="T258" s="131"/>
      <c r="U258" s="132"/>
    </row>
    <row r="259" spans="19:21" s="1" customFormat="1" x14ac:dyDescent="0.25">
      <c r="S259" s="131"/>
      <c r="T259" s="131"/>
      <c r="U259" s="132"/>
    </row>
    <row r="260" spans="19:21" s="1" customFormat="1" x14ac:dyDescent="0.25">
      <c r="S260" s="131"/>
      <c r="T260" s="131"/>
      <c r="U260" s="132"/>
    </row>
    <row r="261" spans="19:21" s="1" customFormat="1" x14ac:dyDescent="0.25">
      <c r="S261" s="131"/>
      <c r="T261" s="131"/>
      <c r="U261" s="132"/>
    </row>
    <row r="262" spans="19:21" s="1" customFormat="1" x14ac:dyDescent="0.25">
      <c r="S262" s="131"/>
      <c r="T262" s="131"/>
      <c r="U262" s="132"/>
    </row>
    <row r="263" spans="19:21" s="1" customFormat="1" x14ac:dyDescent="0.25">
      <c r="S263" s="131"/>
      <c r="T263" s="131"/>
      <c r="U263" s="132"/>
    </row>
    <row r="264" spans="19:21" s="1" customFormat="1" x14ac:dyDescent="0.25">
      <c r="S264" s="131"/>
      <c r="T264" s="131"/>
      <c r="U264" s="132"/>
    </row>
    <row r="265" spans="19:21" s="1" customFormat="1" x14ac:dyDescent="0.25">
      <c r="S265" s="131"/>
      <c r="T265" s="131"/>
      <c r="U265" s="132"/>
    </row>
    <row r="266" spans="19:21" s="1" customFormat="1" x14ac:dyDescent="0.25">
      <c r="S266" s="131"/>
      <c r="T266" s="131"/>
      <c r="U266" s="132"/>
    </row>
    <row r="267" spans="19:21" s="1" customFormat="1" x14ac:dyDescent="0.25">
      <c r="S267" s="131"/>
      <c r="T267" s="131"/>
      <c r="U267" s="132"/>
    </row>
    <row r="268" spans="19:21" s="1" customFormat="1" x14ac:dyDescent="0.25">
      <c r="S268" s="131"/>
      <c r="T268" s="131"/>
      <c r="U268" s="132"/>
    </row>
    <row r="269" spans="19:21" s="1" customFormat="1" x14ac:dyDescent="0.25">
      <c r="S269" s="131"/>
      <c r="T269" s="131"/>
      <c r="U269" s="132"/>
    </row>
    <row r="270" spans="19:21" s="1" customFormat="1" x14ac:dyDescent="0.25">
      <c r="S270" s="131"/>
      <c r="T270" s="131"/>
      <c r="U270" s="132"/>
    </row>
    <row r="271" spans="19:21" s="1" customFormat="1" x14ac:dyDescent="0.25">
      <c r="S271" s="131"/>
      <c r="T271" s="131"/>
      <c r="U271" s="132"/>
    </row>
    <row r="272" spans="19:21" s="1" customFormat="1" x14ac:dyDescent="0.25">
      <c r="S272" s="131"/>
      <c r="T272" s="131"/>
      <c r="U272" s="132"/>
    </row>
    <row r="273" spans="19:21" s="1" customFormat="1" x14ac:dyDescent="0.25">
      <c r="S273" s="131"/>
      <c r="T273" s="131"/>
      <c r="U273" s="132"/>
    </row>
    <row r="274" spans="19:21" s="1" customFormat="1" x14ac:dyDescent="0.25">
      <c r="S274" s="131"/>
      <c r="T274" s="131"/>
      <c r="U274" s="132"/>
    </row>
    <row r="275" spans="19:21" s="1" customFormat="1" x14ac:dyDescent="0.25">
      <c r="S275" s="131"/>
      <c r="T275" s="131"/>
      <c r="U275" s="132"/>
    </row>
    <row r="276" spans="19:21" s="1" customFormat="1" x14ac:dyDescent="0.25">
      <c r="S276" s="131"/>
      <c r="T276" s="131"/>
      <c r="U276" s="132"/>
    </row>
    <row r="277" spans="19:21" s="1" customFormat="1" x14ac:dyDescent="0.25">
      <c r="S277" s="131"/>
      <c r="T277" s="131"/>
      <c r="U277" s="132"/>
    </row>
    <row r="278" spans="19:21" s="1" customFormat="1" x14ac:dyDescent="0.25">
      <c r="S278" s="131"/>
      <c r="T278" s="131"/>
      <c r="U278" s="132"/>
    </row>
    <row r="279" spans="19:21" s="1" customFormat="1" x14ac:dyDescent="0.25">
      <c r="S279" s="131"/>
      <c r="T279" s="131"/>
      <c r="U279" s="132"/>
    </row>
    <row r="280" spans="19:21" s="1" customFormat="1" x14ac:dyDescent="0.25">
      <c r="S280" s="131"/>
      <c r="T280" s="131"/>
      <c r="U280" s="132"/>
    </row>
    <row r="281" spans="19:21" s="1" customFormat="1" x14ac:dyDescent="0.25">
      <c r="S281" s="131"/>
      <c r="T281" s="131"/>
      <c r="U281" s="132"/>
    </row>
    <row r="282" spans="19:21" s="1" customFormat="1" x14ac:dyDescent="0.25">
      <c r="S282" s="131"/>
      <c r="T282" s="131"/>
      <c r="U282" s="132"/>
    </row>
    <row r="283" spans="19:21" s="1" customFormat="1" x14ac:dyDescent="0.25">
      <c r="S283" s="131"/>
      <c r="T283" s="131"/>
      <c r="U283" s="132"/>
    </row>
    <row r="284" spans="19:21" s="1" customFormat="1" x14ac:dyDescent="0.25">
      <c r="S284" s="131"/>
      <c r="T284" s="131"/>
      <c r="U284" s="132"/>
    </row>
    <row r="285" spans="19:21" s="1" customFormat="1" x14ac:dyDescent="0.25">
      <c r="S285" s="131"/>
      <c r="T285" s="131"/>
      <c r="U285" s="132"/>
    </row>
    <row r="286" spans="19:21" s="1" customFormat="1" x14ac:dyDescent="0.25">
      <c r="S286" s="131"/>
      <c r="T286" s="131"/>
      <c r="U286" s="132"/>
    </row>
    <row r="287" spans="19:21" s="1" customFormat="1" x14ac:dyDescent="0.25">
      <c r="S287" s="131"/>
      <c r="T287" s="131"/>
      <c r="U287" s="132"/>
    </row>
    <row r="288" spans="19:21" s="1" customFormat="1" x14ac:dyDescent="0.25">
      <c r="S288" s="131"/>
      <c r="T288" s="131"/>
      <c r="U288" s="132"/>
    </row>
    <row r="289" spans="19:21" s="1" customFormat="1" x14ac:dyDescent="0.25">
      <c r="S289" s="131"/>
      <c r="T289" s="131"/>
      <c r="U289" s="132"/>
    </row>
    <row r="290" spans="19:21" s="1" customFormat="1" x14ac:dyDescent="0.25">
      <c r="S290" s="131"/>
      <c r="T290" s="131"/>
      <c r="U290" s="132"/>
    </row>
    <row r="291" spans="19:21" s="1" customFormat="1" x14ac:dyDescent="0.25">
      <c r="S291" s="131"/>
      <c r="T291" s="131"/>
      <c r="U291" s="132"/>
    </row>
    <row r="292" spans="19:21" s="1" customFormat="1" x14ac:dyDescent="0.25">
      <c r="S292" s="131"/>
      <c r="T292" s="131"/>
      <c r="U292" s="132"/>
    </row>
    <row r="293" spans="19:21" s="1" customFormat="1" x14ac:dyDescent="0.25">
      <c r="S293" s="131"/>
      <c r="T293" s="131"/>
      <c r="U293" s="132"/>
    </row>
    <row r="294" spans="19:21" s="1" customFormat="1" x14ac:dyDescent="0.25">
      <c r="S294" s="131"/>
      <c r="T294" s="131"/>
      <c r="U294" s="132"/>
    </row>
    <row r="295" spans="19:21" s="1" customFormat="1" x14ac:dyDescent="0.25">
      <c r="S295" s="131"/>
      <c r="T295" s="131"/>
      <c r="U295" s="132"/>
    </row>
    <row r="296" spans="19:21" s="1" customFormat="1" x14ac:dyDescent="0.25">
      <c r="S296" s="131"/>
      <c r="T296" s="131"/>
      <c r="U296" s="132"/>
    </row>
    <row r="297" spans="19:21" s="1" customFormat="1" x14ac:dyDescent="0.25">
      <c r="S297" s="131"/>
      <c r="T297" s="131"/>
      <c r="U297" s="132"/>
    </row>
    <row r="298" spans="19:21" s="1" customFormat="1" x14ac:dyDescent="0.25">
      <c r="S298" s="131"/>
      <c r="T298" s="131"/>
      <c r="U298" s="132"/>
    </row>
    <row r="299" spans="19:21" s="1" customFormat="1" x14ac:dyDescent="0.25">
      <c r="S299" s="131"/>
      <c r="T299" s="131"/>
      <c r="U299" s="132"/>
    </row>
    <row r="300" spans="19:21" s="1" customFormat="1" x14ac:dyDescent="0.25">
      <c r="S300" s="131"/>
      <c r="T300" s="131"/>
      <c r="U300" s="132"/>
    </row>
    <row r="301" spans="19:21" s="1" customFormat="1" x14ac:dyDescent="0.25">
      <c r="S301" s="131"/>
      <c r="T301" s="131"/>
      <c r="U301" s="132"/>
    </row>
    <row r="302" spans="19:21" s="1" customFormat="1" x14ac:dyDescent="0.25">
      <c r="S302" s="131"/>
      <c r="T302" s="131"/>
      <c r="U302" s="132"/>
    </row>
    <row r="303" spans="19:21" s="1" customFormat="1" x14ac:dyDescent="0.25">
      <c r="S303" s="131"/>
      <c r="T303" s="131"/>
      <c r="U303" s="132"/>
    </row>
    <row r="304" spans="19:21" s="1" customFormat="1" x14ac:dyDescent="0.25">
      <c r="S304" s="131"/>
      <c r="T304" s="131"/>
      <c r="U304" s="132"/>
    </row>
    <row r="305" spans="19:21" s="1" customFormat="1" x14ac:dyDescent="0.25">
      <c r="S305" s="131"/>
      <c r="T305" s="131"/>
      <c r="U305" s="132"/>
    </row>
    <row r="306" spans="19:21" s="1" customFormat="1" x14ac:dyDescent="0.25">
      <c r="S306" s="131"/>
      <c r="T306" s="131"/>
      <c r="U306" s="132"/>
    </row>
    <row r="307" spans="19:21" s="1" customFormat="1" x14ac:dyDescent="0.25">
      <c r="S307" s="131"/>
      <c r="T307" s="131"/>
      <c r="U307" s="132"/>
    </row>
    <row r="308" spans="19:21" s="1" customFormat="1" x14ac:dyDescent="0.25">
      <c r="S308" s="131"/>
      <c r="T308" s="131"/>
      <c r="U308" s="132"/>
    </row>
    <row r="309" spans="19:21" s="1" customFormat="1" x14ac:dyDescent="0.25">
      <c r="S309" s="131"/>
      <c r="T309" s="131"/>
      <c r="U309" s="132"/>
    </row>
    <row r="310" spans="19:21" s="1" customFormat="1" x14ac:dyDescent="0.25">
      <c r="S310" s="131"/>
      <c r="T310" s="131"/>
      <c r="U310" s="132"/>
    </row>
    <row r="311" spans="19:21" s="1" customFormat="1" x14ac:dyDescent="0.25">
      <c r="S311" s="131"/>
      <c r="T311" s="131"/>
      <c r="U311" s="132"/>
    </row>
    <row r="312" spans="19:21" s="1" customFormat="1" x14ac:dyDescent="0.25">
      <c r="S312" s="131"/>
      <c r="T312" s="131"/>
      <c r="U312" s="132"/>
    </row>
    <row r="313" spans="19:21" s="1" customFormat="1" x14ac:dyDescent="0.25">
      <c r="S313" s="131"/>
      <c r="T313" s="131"/>
      <c r="U313" s="132"/>
    </row>
    <row r="314" spans="19:21" s="1" customFormat="1" x14ac:dyDescent="0.25">
      <c r="S314" s="131"/>
      <c r="T314" s="131"/>
      <c r="U314" s="132"/>
    </row>
    <row r="315" spans="19:21" s="1" customFormat="1" x14ac:dyDescent="0.25">
      <c r="S315" s="131"/>
      <c r="T315" s="131"/>
      <c r="U315" s="132"/>
    </row>
    <row r="316" spans="19:21" s="1" customFormat="1" x14ac:dyDescent="0.25">
      <c r="S316" s="131"/>
      <c r="T316" s="131"/>
      <c r="U316" s="132"/>
    </row>
    <row r="317" spans="19:21" s="1" customFormat="1" x14ac:dyDescent="0.25">
      <c r="S317" s="131"/>
      <c r="T317" s="131"/>
      <c r="U317" s="132"/>
    </row>
    <row r="318" spans="19:21" s="1" customFormat="1" x14ac:dyDescent="0.25">
      <c r="S318" s="131"/>
      <c r="T318" s="131"/>
      <c r="U318" s="132"/>
    </row>
    <row r="319" spans="19:21" s="1" customFormat="1" x14ac:dyDescent="0.25">
      <c r="S319" s="131"/>
      <c r="T319" s="131"/>
      <c r="U319" s="132"/>
    </row>
    <row r="320" spans="19:21" s="1" customFormat="1" x14ac:dyDescent="0.25">
      <c r="S320" s="131"/>
      <c r="T320" s="131"/>
      <c r="U320" s="132"/>
    </row>
    <row r="321" spans="19:21" s="1" customFormat="1" x14ac:dyDescent="0.25">
      <c r="S321" s="131"/>
      <c r="T321" s="131"/>
      <c r="U321" s="132"/>
    </row>
    <row r="322" spans="19:21" s="1" customFormat="1" x14ac:dyDescent="0.25">
      <c r="S322" s="131"/>
      <c r="T322" s="131"/>
      <c r="U322" s="132"/>
    </row>
    <row r="323" spans="19:21" s="1" customFormat="1" x14ac:dyDescent="0.25">
      <c r="S323" s="131"/>
      <c r="T323" s="131"/>
      <c r="U323" s="132"/>
    </row>
    <row r="324" spans="19:21" s="1" customFormat="1" x14ac:dyDescent="0.25">
      <c r="S324" s="131"/>
      <c r="T324" s="131"/>
      <c r="U324" s="132"/>
    </row>
    <row r="325" spans="19:21" s="1" customFormat="1" x14ac:dyDescent="0.25">
      <c r="S325" s="131"/>
      <c r="T325" s="131"/>
      <c r="U325" s="132"/>
    </row>
    <row r="326" spans="19:21" s="1" customFormat="1" x14ac:dyDescent="0.25">
      <c r="S326" s="131"/>
      <c r="T326" s="131"/>
      <c r="U326" s="132"/>
    </row>
    <row r="327" spans="19:21" s="1" customFormat="1" x14ac:dyDescent="0.25">
      <c r="S327" s="131"/>
      <c r="T327" s="131"/>
      <c r="U327" s="132"/>
    </row>
    <row r="328" spans="19:21" s="1" customFormat="1" x14ac:dyDescent="0.25">
      <c r="S328" s="131"/>
      <c r="T328" s="131"/>
      <c r="U328" s="132"/>
    </row>
    <row r="329" spans="19:21" s="1" customFormat="1" x14ac:dyDescent="0.25">
      <c r="S329" s="131"/>
      <c r="T329" s="131"/>
      <c r="U329" s="132"/>
    </row>
    <row r="330" spans="19:21" s="1" customFormat="1" x14ac:dyDescent="0.25">
      <c r="S330" s="131"/>
      <c r="T330" s="131"/>
      <c r="U330" s="132"/>
    </row>
    <row r="331" spans="19:21" s="1" customFormat="1" x14ac:dyDescent="0.25">
      <c r="S331" s="131"/>
      <c r="T331" s="131"/>
      <c r="U331" s="132"/>
    </row>
    <row r="332" spans="19:21" s="1" customFormat="1" x14ac:dyDescent="0.25">
      <c r="S332" s="131"/>
      <c r="T332" s="131"/>
      <c r="U332" s="132"/>
    </row>
    <row r="333" spans="19:21" s="1" customFormat="1" x14ac:dyDescent="0.25">
      <c r="S333" s="131"/>
      <c r="T333" s="131"/>
      <c r="U333" s="132"/>
    </row>
    <row r="334" spans="19:21" s="1" customFormat="1" x14ac:dyDescent="0.25">
      <c r="S334" s="131"/>
      <c r="T334" s="131"/>
      <c r="U334" s="132"/>
    </row>
    <row r="335" spans="19:21" s="1" customFormat="1" x14ac:dyDescent="0.25">
      <c r="S335" s="131"/>
      <c r="T335" s="131"/>
      <c r="U335" s="132"/>
    </row>
    <row r="336" spans="19:21" s="1" customFormat="1" x14ac:dyDescent="0.25">
      <c r="S336" s="131"/>
      <c r="T336" s="131"/>
      <c r="U336" s="132"/>
    </row>
    <row r="337" spans="19:21" s="1" customFormat="1" x14ac:dyDescent="0.25">
      <c r="S337" s="131"/>
      <c r="T337" s="131"/>
      <c r="U337" s="132"/>
    </row>
    <row r="338" spans="19:21" s="1" customFormat="1" x14ac:dyDescent="0.25">
      <c r="S338" s="131"/>
      <c r="T338" s="131"/>
      <c r="U338" s="132"/>
    </row>
    <row r="339" spans="19:21" s="1" customFormat="1" x14ac:dyDescent="0.25">
      <c r="S339" s="131"/>
      <c r="T339" s="131"/>
      <c r="U339" s="132"/>
    </row>
    <row r="340" spans="19:21" s="1" customFormat="1" x14ac:dyDescent="0.25">
      <c r="S340" s="131"/>
      <c r="T340" s="131"/>
      <c r="U340" s="132"/>
    </row>
    <row r="341" spans="19:21" s="1" customFormat="1" x14ac:dyDescent="0.25">
      <c r="S341" s="131"/>
      <c r="T341" s="131"/>
      <c r="U341" s="132"/>
    </row>
    <row r="342" spans="19:21" s="1" customFormat="1" x14ac:dyDescent="0.25">
      <c r="S342" s="131"/>
      <c r="T342" s="131"/>
      <c r="U342" s="132"/>
    </row>
    <row r="343" spans="19:21" s="1" customFormat="1" x14ac:dyDescent="0.25">
      <c r="S343" s="131"/>
      <c r="T343" s="131"/>
      <c r="U343" s="132"/>
    </row>
    <row r="344" spans="19:21" s="1" customFormat="1" x14ac:dyDescent="0.25">
      <c r="S344" s="131"/>
      <c r="T344" s="131"/>
      <c r="U344" s="132"/>
    </row>
    <row r="345" spans="19:21" s="1" customFormat="1" x14ac:dyDescent="0.25">
      <c r="S345" s="131"/>
      <c r="T345" s="131"/>
      <c r="U345" s="132"/>
    </row>
    <row r="346" spans="19:21" s="1" customFormat="1" x14ac:dyDescent="0.25">
      <c r="S346" s="131"/>
      <c r="T346" s="131"/>
      <c r="U346" s="132"/>
    </row>
    <row r="347" spans="19:21" s="1" customFormat="1" x14ac:dyDescent="0.25">
      <c r="S347" s="131"/>
      <c r="T347" s="131"/>
      <c r="U347" s="132"/>
    </row>
    <row r="348" spans="19:21" s="1" customFormat="1" x14ac:dyDescent="0.25">
      <c r="S348" s="131"/>
      <c r="T348" s="131"/>
      <c r="U348" s="132"/>
    </row>
    <row r="349" spans="19:21" s="1" customFormat="1" x14ac:dyDescent="0.25">
      <c r="S349" s="131"/>
      <c r="T349" s="131"/>
      <c r="U349" s="132"/>
    </row>
    <row r="350" spans="19:21" s="1" customFormat="1" x14ac:dyDescent="0.25">
      <c r="S350" s="131"/>
      <c r="T350" s="131"/>
      <c r="U350" s="132"/>
    </row>
    <row r="351" spans="19:21" s="1" customFormat="1" x14ac:dyDescent="0.25">
      <c r="S351" s="131"/>
      <c r="T351" s="131"/>
      <c r="U351" s="132"/>
    </row>
    <row r="352" spans="19:21" s="1" customFormat="1" x14ac:dyDescent="0.25">
      <c r="S352" s="131"/>
      <c r="T352" s="131"/>
      <c r="U352" s="132"/>
    </row>
    <row r="353" spans="19:21" s="1" customFormat="1" x14ac:dyDescent="0.25">
      <c r="S353" s="131"/>
      <c r="T353" s="131"/>
      <c r="U353" s="132"/>
    </row>
    <row r="354" spans="19:21" s="1" customFormat="1" x14ac:dyDescent="0.25">
      <c r="S354" s="131"/>
      <c r="T354" s="131"/>
      <c r="U354" s="132"/>
    </row>
    <row r="355" spans="19:21" s="1" customFormat="1" x14ac:dyDescent="0.25">
      <c r="S355" s="131"/>
      <c r="T355" s="131"/>
      <c r="U355" s="132"/>
    </row>
    <row r="356" spans="19:21" s="1" customFormat="1" x14ac:dyDescent="0.25">
      <c r="S356" s="131"/>
      <c r="T356" s="131"/>
      <c r="U356" s="132"/>
    </row>
    <row r="357" spans="19:21" s="1" customFormat="1" x14ac:dyDescent="0.25">
      <c r="S357" s="131"/>
      <c r="T357" s="131"/>
      <c r="U357" s="132"/>
    </row>
    <row r="358" spans="19:21" s="1" customFormat="1" x14ac:dyDescent="0.25">
      <c r="S358" s="131"/>
      <c r="T358" s="131"/>
      <c r="U358" s="132"/>
    </row>
    <row r="359" spans="19:21" s="1" customFormat="1" x14ac:dyDescent="0.25">
      <c r="S359" s="131"/>
      <c r="T359" s="131"/>
      <c r="U359" s="132"/>
    </row>
    <row r="360" spans="19:21" s="1" customFormat="1" x14ac:dyDescent="0.25">
      <c r="S360" s="131"/>
      <c r="T360" s="131"/>
      <c r="U360" s="132"/>
    </row>
    <row r="361" spans="19:21" s="1" customFormat="1" x14ac:dyDescent="0.25">
      <c r="S361" s="131"/>
      <c r="T361" s="131"/>
      <c r="U361" s="132"/>
    </row>
    <row r="362" spans="19:21" s="1" customFormat="1" x14ac:dyDescent="0.25">
      <c r="S362" s="131"/>
      <c r="T362" s="131"/>
      <c r="U362" s="132"/>
    </row>
    <row r="363" spans="19:21" s="1" customFormat="1" x14ac:dyDescent="0.25">
      <c r="S363" s="131"/>
      <c r="T363" s="131"/>
      <c r="U363" s="132"/>
    </row>
    <row r="364" spans="19:21" s="1" customFormat="1" x14ac:dyDescent="0.25">
      <c r="S364" s="131"/>
      <c r="T364" s="131"/>
      <c r="U364" s="132"/>
    </row>
    <row r="365" spans="19:21" s="1" customFormat="1" x14ac:dyDescent="0.25">
      <c r="S365" s="131"/>
      <c r="T365" s="131"/>
      <c r="U365" s="132"/>
    </row>
    <row r="366" spans="19:21" s="1" customFormat="1" x14ac:dyDescent="0.25">
      <c r="S366" s="131"/>
      <c r="T366" s="131"/>
      <c r="U366" s="132"/>
    </row>
    <row r="367" spans="19:21" s="1" customFormat="1" x14ac:dyDescent="0.25">
      <c r="S367" s="131"/>
      <c r="T367" s="131"/>
      <c r="U367" s="132"/>
    </row>
    <row r="368" spans="19:21" s="1" customFormat="1" x14ac:dyDescent="0.25">
      <c r="S368" s="131"/>
      <c r="T368" s="131"/>
      <c r="U368" s="132"/>
    </row>
    <row r="369" spans="19:21" s="1" customFormat="1" x14ac:dyDescent="0.25">
      <c r="S369" s="131"/>
      <c r="T369" s="131"/>
      <c r="U369" s="132"/>
    </row>
    <row r="370" spans="19:21" s="1" customFormat="1" x14ac:dyDescent="0.25">
      <c r="S370" s="131"/>
      <c r="T370" s="131"/>
      <c r="U370" s="132"/>
    </row>
    <row r="371" spans="19:21" s="1" customFormat="1" x14ac:dyDescent="0.25">
      <c r="S371" s="131"/>
      <c r="T371" s="131"/>
      <c r="U371" s="132"/>
    </row>
    <row r="372" spans="19:21" s="1" customFormat="1" x14ac:dyDescent="0.25">
      <c r="S372" s="131"/>
      <c r="T372" s="131"/>
      <c r="U372" s="132"/>
    </row>
    <row r="373" spans="19:21" s="1" customFormat="1" x14ac:dyDescent="0.25">
      <c r="S373" s="131"/>
      <c r="T373" s="131"/>
      <c r="U373" s="132"/>
    </row>
    <row r="374" spans="19:21" s="1" customFormat="1" x14ac:dyDescent="0.25">
      <c r="S374" s="131"/>
      <c r="T374" s="131"/>
      <c r="U374" s="132"/>
    </row>
    <row r="375" spans="19:21" s="1" customFormat="1" x14ac:dyDescent="0.25">
      <c r="S375" s="131"/>
      <c r="T375" s="131"/>
      <c r="U375" s="132"/>
    </row>
    <row r="376" spans="19:21" s="1" customFormat="1" x14ac:dyDescent="0.25">
      <c r="S376" s="131"/>
      <c r="T376" s="131"/>
      <c r="U376" s="132"/>
    </row>
    <row r="377" spans="19:21" s="1" customFormat="1" x14ac:dyDescent="0.25">
      <c r="S377" s="131"/>
      <c r="T377" s="131"/>
      <c r="U377" s="132"/>
    </row>
    <row r="378" spans="19:21" s="1" customFormat="1" x14ac:dyDescent="0.25">
      <c r="S378" s="131"/>
      <c r="T378" s="131"/>
      <c r="U378" s="132"/>
    </row>
    <row r="379" spans="19:21" s="1" customFormat="1" x14ac:dyDescent="0.25">
      <c r="S379" s="131"/>
      <c r="T379" s="131"/>
      <c r="U379" s="132"/>
    </row>
    <row r="380" spans="19:21" s="1" customFormat="1" x14ac:dyDescent="0.25">
      <c r="S380" s="131"/>
      <c r="T380" s="131"/>
      <c r="U380" s="132"/>
    </row>
    <row r="381" spans="19:21" s="1" customFormat="1" x14ac:dyDescent="0.25">
      <c r="S381" s="131"/>
      <c r="T381" s="131"/>
      <c r="U381" s="132"/>
    </row>
    <row r="382" spans="19:21" s="1" customFormat="1" x14ac:dyDescent="0.25">
      <c r="S382" s="131"/>
      <c r="T382" s="131"/>
      <c r="U382" s="132"/>
    </row>
    <row r="383" spans="19:21" s="1" customFormat="1" x14ac:dyDescent="0.25">
      <c r="S383" s="131"/>
      <c r="T383" s="131"/>
      <c r="U383" s="132"/>
    </row>
    <row r="384" spans="19:21" s="1" customFormat="1" x14ac:dyDescent="0.25">
      <c r="S384" s="131"/>
      <c r="T384" s="131"/>
      <c r="U384" s="132"/>
    </row>
    <row r="385" spans="19:21" s="1" customFormat="1" x14ac:dyDescent="0.25">
      <c r="S385" s="131"/>
      <c r="T385" s="131"/>
      <c r="U385" s="132"/>
    </row>
    <row r="386" spans="19:21" s="1" customFormat="1" x14ac:dyDescent="0.25">
      <c r="S386" s="131"/>
      <c r="T386" s="131"/>
      <c r="U386" s="132"/>
    </row>
    <row r="387" spans="19:21" s="1" customFormat="1" x14ac:dyDescent="0.25">
      <c r="S387" s="131"/>
      <c r="T387" s="131"/>
      <c r="U387" s="132"/>
    </row>
    <row r="388" spans="19:21" s="1" customFormat="1" x14ac:dyDescent="0.25">
      <c r="S388" s="131"/>
      <c r="T388" s="131"/>
      <c r="U388" s="132"/>
    </row>
    <row r="389" spans="19:21" s="1" customFormat="1" x14ac:dyDescent="0.25">
      <c r="S389" s="131"/>
      <c r="T389" s="131"/>
      <c r="U389" s="132"/>
    </row>
    <row r="390" spans="19:21" s="1" customFormat="1" x14ac:dyDescent="0.25">
      <c r="S390" s="131"/>
      <c r="T390" s="131"/>
      <c r="U390" s="132"/>
    </row>
    <row r="391" spans="19:21" s="1" customFormat="1" x14ac:dyDescent="0.25">
      <c r="S391" s="131"/>
      <c r="T391" s="131"/>
      <c r="U391" s="132"/>
    </row>
    <row r="392" spans="19:21" s="1" customFormat="1" x14ac:dyDescent="0.25">
      <c r="S392" s="131"/>
      <c r="T392" s="131"/>
      <c r="U392" s="132"/>
    </row>
    <row r="393" spans="19:21" s="1" customFormat="1" x14ac:dyDescent="0.25">
      <c r="S393" s="131"/>
      <c r="T393" s="131"/>
      <c r="U393" s="132"/>
    </row>
    <row r="394" spans="19:21" s="1" customFormat="1" x14ac:dyDescent="0.25">
      <c r="S394" s="131"/>
      <c r="T394" s="131"/>
      <c r="U394" s="132"/>
    </row>
    <row r="395" spans="19:21" s="1" customFormat="1" x14ac:dyDescent="0.25">
      <c r="S395" s="131"/>
      <c r="T395" s="131"/>
      <c r="U395" s="132"/>
    </row>
    <row r="396" spans="19:21" s="1" customFormat="1" x14ac:dyDescent="0.25">
      <c r="S396" s="131"/>
      <c r="T396" s="131"/>
      <c r="U396" s="132"/>
    </row>
    <row r="397" spans="19:21" s="1" customFormat="1" x14ac:dyDescent="0.25">
      <c r="S397" s="131"/>
      <c r="T397" s="131"/>
      <c r="U397" s="132"/>
    </row>
    <row r="398" spans="19:21" s="1" customFormat="1" x14ac:dyDescent="0.25">
      <c r="S398" s="131"/>
      <c r="T398" s="131"/>
      <c r="U398" s="132"/>
    </row>
    <row r="399" spans="19:21" s="1" customFormat="1" x14ac:dyDescent="0.25">
      <c r="S399" s="131"/>
      <c r="T399" s="131"/>
      <c r="U399" s="132"/>
    </row>
    <row r="400" spans="19:21" s="1" customFormat="1" x14ac:dyDescent="0.25">
      <c r="S400" s="131"/>
      <c r="T400" s="131"/>
      <c r="U400" s="132"/>
    </row>
    <row r="401" spans="19:21" s="1" customFormat="1" x14ac:dyDescent="0.25">
      <c r="S401" s="131"/>
      <c r="T401" s="131"/>
      <c r="U401" s="132"/>
    </row>
    <row r="402" spans="19:21" s="1" customFormat="1" x14ac:dyDescent="0.25">
      <c r="S402" s="131"/>
      <c r="T402" s="131"/>
      <c r="U402" s="132"/>
    </row>
    <row r="403" spans="19:21" s="1" customFormat="1" x14ac:dyDescent="0.25">
      <c r="S403" s="131"/>
      <c r="T403" s="131"/>
      <c r="U403" s="132"/>
    </row>
    <row r="404" spans="19:21" s="1" customFormat="1" x14ac:dyDescent="0.25">
      <c r="S404" s="131"/>
      <c r="T404" s="131"/>
      <c r="U404" s="132"/>
    </row>
    <row r="405" spans="19:21" s="1" customFormat="1" x14ac:dyDescent="0.25">
      <c r="S405" s="131"/>
      <c r="T405" s="131"/>
      <c r="U405" s="132"/>
    </row>
    <row r="406" spans="19:21" s="1" customFormat="1" x14ac:dyDescent="0.25">
      <c r="S406" s="131"/>
      <c r="T406" s="131"/>
      <c r="U406" s="132"/>
    </row>
    <row r="407" spans="19:21" s="1" customFormat="1" x14ac:dyDescent="0.25">
      <c r="S407" s="131"/>
      <c r="T407" s="131"/>
      <c r="U407" s="132"/>
    </row>
    <row r="408" spans="19:21" s="1" customFormat="1" x14ac:dyDescent="0.25">
      <c r="S408" s="131"/>
      <c r="T408" s="131"/>
      <c r="U408" s="132"/>
    </row>
    <row r="409" spans="19:21" s="1" customFormat="1" x14ac:dyDescent="0.25">
      <c r="S409" s="131"/>
      <c r="T409" s="131"/>
      <c r="U409" s="132"/>
    </row>
    <row r="410" spans="19:21" s="1" customFormat="1" x14ac:dyDescent="0.25">
      <c r="S410" s="131"/>
      <c r="T410" s="131"/>
      <c r="U410" s="132"/>
    </row>
    <row r="411" spans="19:21" s="1" customFormat="1" x14ac:dyDescent="0.25">
      <c r="S411" s="131"/>
      <c r="T411" s="131"/>
      <c r="U411" s="132"/>
    </row>
    <row r="412" spans="19:21" s="1" customFormat="1" x14ac:dyDescent="0.25">
      <c r="S412" s="131"/>
      <c r="T412" s="131"/>
      <c r="U412" s="132"/>
    </row>
    <row r="413" spans="19:21" s="1" customFormat="1" x14ac:dyDescent="0.25">
      <c r="S413" s="131"/>
      <c r="T413" s="131"/>
      <c r="U413" s="132"/>
    </row>
    <row r="414" spans="19:21" s="1" customFormat="1" x14ac:dyDescent="0.25">
      <c r="S414" s="131"/>
      <c r="T414" s="131"/>
      <c r="U414" s="132"/>
    </row>
    <row r="415" spans="19:21" s="1" customFormat="1" x14ac:dyDescent="0.25">
      <c r="S415" s="131"/>
      <c r="T415" s="131"/>
      <c r="U415" s="132"/>
    </row>
    <row r="416" spans="19:21" s="1" customFormat="1" x14ac:dyDescent="0.25">
      <c r="S416" s="131"/>
      <c r="T416" s="131"/>
      <c r="U416" s="132"/>
    </row>
    <row r="417" spans="19:21" s="1" customFormat="1" x14ac:dyDescent="0.25">
      <c r="S417" s="131"/>
      <c r="T417" s="131"/>
      <c r="U417" s="132"/>
    </row>
    <row r="418" spans="19:21" s="1" customFormat="1" x14ac:dyDescent="0.25">
      <c r="S418" s="131"/>
      <c r="T418" s="131"/>
      <c r="U418" s="132"/>
    </row>
    <row r="419" spans="19:21" s="1" customFormat="1" x14ac:dyDescent="0.25">
      <c r="S419" s="131"/>
      <c r="T419" s="131"/>
      <c r="U419" s="132"/>
    </row>
    <row r="420" spans="19:21" s="1" customFormat="1" x14ac:dyDescent="0.25">
      <c r="S420" s="131"/>
      <c r="T420" s="131"/>
      <c r="U420" s="132"/>
    </row>
    <row r="421" spans="19:21" s="1" customFormat="1" x14ac:dyDescent="0.25">
      <c r="S421" s="131"/>
      <c r="T421" s="131"/>
      <c r="U421" s="132"/>
    </row>
    <row r="422" spans="19:21" s="1" customFormat="1" x14ac:dyDescent="0.25">
      <c r="S422" s="131"/>
      <c r="T422" s="131"/>
      <c r="U422" s="132"/>
    </row>
    <row r="423" spans="19:21" s="1" customFormat="1" x14ac:dyDescent="0.25">
      <c r="S423" s="131"/>
      <c r="T423" s="131"/>
      <c r="U423" s="132"/>
    </row>
    <row r="424" spans="19:21" s="1" customFormat="1" x14ac:dyDescent="0.25">
      <c r="S424" s="131"/>
      <c r="T424" s="131"/>
      <c r="U424" s="132"/>
    </row>
    <row r="425" spans="19:21" s="1" customFormat="1" x14ac:dyDescent="0.25">
      <c r="S425" s="131"/>
      <c r="T425" s="131"/>
      <c r="U425" s="132"/>
    </row>
    <row r="426" spans="19:21" s="1" customFormat="1" x14ac:dyDescent="0.25">
      <c r="S426" s="131"/>
      <c r="T426" s="131"/>
      <c r="U426" s="132"/>
    </row>
    <row r="427" spans="19:21" s="1" customFormat="1" x14ac:dyDescent="0.25">
      <c r="S427" s="131"/>
      <c r="T427" s="131"/>
      <c r="U427" s="132"/>
    </row>
    <row r="428" spans="19:21" s="1" customFormat="1" x14ac:dyDescent="0.25">
      <c r="S428" s="131"/>
      <c r="T428" s="131"/>
      <c r="U428" s="132"/>
    </row>
    <row r="429" spans="19:21" s="1" customFormat="1" x14ac:dyDescent="0.25">
      <c r="S429" s="131"/>
      <c r="T429" s="131"/>
      <c r="U429" s="132"/>
    </row>
    <row r="430" spans="19:21" s="1" customFormat="1" x14ac:dyDescent="0.25">
      <c r="S430" s="131"/>
      <c r="T430" s="131"/>
      <c r="U430" s="132"/>
    </row>
    <row r="431" spans="19:21" s="1" customFormat="1" x14ac:dyDescent="0.25">
      <c r="S431" s="131"/>
      <c r="T431" s="131"/>
      <c r="U431" s="132"/>
    </row>
    <row r="432" spans="19:21" s="1" customFormat="1" x14ac:dyDescent="0.25">
      <c r="S432" s="131"/>
      <c r="T432" s="131"/>
      <c r="U432" s="132"/>
    </row>
    <row r="433" spans="19:21" s="1" customFormat="1" x14ac:dyDescent="0.25">
      <c r="S433" s="131"/>
      <c r="T433" s="131"/>
      <c r="U433" s="132"/>
    </row>
    <row r="434" spans="19:21" s="1" customFormat="1" x14ac:dyDescent="0.25">
      <c r="S434" s="131"/>
      <c r="T434" s="131"/>
      <c r="U434" s="132"/>
    </row>
    <row r="435" spans="19:21" s="1" customFormat="1" x14ac:dyDescent="0.25">
      <c r="S435" s="131"/>
      <c r="T435" s="131"/>
      <c r="U435" s="132"/>
    </row>
    <row r="436" spans="19:21" s="1" customFormat="1" x14ac:dyDescent="0.25">
      <c r="S436" s="131"/>
      <c r="T436" s="131"/>
      <c r="U436" s="132"/>
    </row>
    <row r="437" spans="19:21" s="1" customFormat="1" x14ac:dyDescent="0.25">
      <c r="S437" s="131"/>
      <c r="T437" s="131"/>
      <c r="U437" s="132"/>
    </row>
    <row r="438" spans="19:21" s="1" customFormat="1" x14ac:dyDescent="0.25">
      <c r="S438" s="131"/>
      <c r="T438" s="131"/>
      <c r="U438" s="132"/>
    </row>
    <row r="439" spans="19:21" s="1" customFormat="1" x14ac:dyDescent="0.25">
      <c r="S439" s="131"/>
      <c r="T439" s="131"/>
      <c r="U439" s="132"/>
    </row>
    <row r="440" spans="19:21" s="1" customFormat="1" x14ac:dyDescent="0.25">
      <c r="S440" s="131"/>
      <c r="T440" s="131"/>
      <c r="U440" s="132"/>
    </row>
    <row r="441" spans="19:21" s="1" customFormat="1" x14ac:dyDescent="0.25">
      <c r="S441" s="131"/>
      <c r="T441" s="131"/>
      <c r="U441" s="132"/>
    </row>
    <row r="442" spans="19:21" s="1" customFormat="1" x14ac:dyDescent="0.25">
      <c r="S442" s="131"/>
      <c r="T442" s="131"/>
      <c r="U442" s="132"/>
    </row>
    <row r="443" spans="19:21" s="1" customFormat="1" x14ac:dyDescent="0.25">
      <c r="S443" s="131"/>
      <c r="T443" s="131"/>
      <c r="U443" s="132"/>
    </row>
    <row r="444" spans="19:21" s="1" customFormat="1" x14ac:dyDescent="0.25">
      <c r="S444" s="131"/>
      <c r="T444" s="131"/>
      <c r="U444" s="132"/>
    </row>
    <row r="445" spans="19:21" s="1" customFormat="1" x14ac:dyDescent="0.25">
      <c r="S445" s="131"/>
      <c r="T445" s="131"/>
      <c r="U445" s="132"/>
    </row>
    <row r="446" spans="19:21" s="1" customFormat="1" x14ac:dyDescent="0.25">
      <c r="S446" s="131"/>
      <c r="T446" s="131"/>
      <c r="U446" s="132"/>
    </row>
    <row r="447" spans="19:21" s="1" customFormat="1" x14ac:dyDescent="0.25">
      <c r="S447" s="131"/>
      <c r="T447" s="131"/>
      <c r="U447" s="132"/>
    </row>
    <row r="448" spans="19:21" s="1" customFormat="1" x14ac:dyDescent="0.25">
      <c r="S448" s="131"/>
      <c r="T448" s="131"/>
      <c r="U448" s="132"/>
    </row>
    <row r="449" spans="19:21" s="1" customFormat="1" x14ac:dyDescent="0.25">
      <c r="S449" s="131"/>
      <c r="T449" s="131"/>
      <c r="U449" s="132"/>
    </row>
    <row r="450" spans="19:21" s="1" customFormat="1" x14ac:dyDescent="0.25">
      <c r="S450" s="131"/>
      <c r="T450" s="131"/>
      <c r="U450" s="132"/>
    </row>
    <row r="451" spans="19:21" s="1" customFormat="1" x14ac:dyDescent="0.25">
      <c r="S451" s="131"/>
      <c r="T451" s="131"/>
      <c r="U451" s="132"/>
    </row>
    <row r="452" spans="19:21" s="1" customFormat="1" x14ac:dyDescent="0.25">
      <c r="S452" s="131"/>
      <c r="T452" s="131"/>
      <c r="U452" s="132"/>
    </row>
    <row r="453" spans="19:21" s="1" customFormat="1" x14ac:dyDescent="0.25">
      <c r="S453" s="131"/>
      <c r="T453" s="131"/>
      <c r="U453" s="132"/>
    </row>
    <row r="454" spans="19:21" s="1" customFormat="1" x14ac:dyDescent="0.25">
      <c r="S454" s="131"/>
      <c r="T454" s="131"/>
      <c r="U454" s="132"/>
    </row>
    <row r="455" spans="19:21" s="1" customFormat="1" x14ac:dyDescent="0.25">
      <c r="S455" s="131"/>
      <c r="T455" s="131"/>
      <c r="U455" s="132"/>
    </row>
    <row r="456" spans="19:21" s="1" customFormat="1" x14ac:dyDescent="0.25">
      <c r="S456" s="131"/>
      <c r="T456" s="131"/>
      <c r="U456" s="132"/>
    </row>
    <row r="457" spans="19:21" s="1" customFormat="1" x14ac:dyDescent="0.25">
      <c r="S457" s="131"/>
      <c r="T457" s="131"/>
      <c r="U457" s="132"/>
    </row>
    <row r="458" spans="19:21" s="1" customFormat="1" x14ac:dyDescent="0.25">
      <c r="S458" s="131"/>
      <c r="T458" s="131"/>
      <c r="U458" s="132"/>
    </row>
    <row r="459" spans="19:21" s="1" customFormat="1" x14ac:dyDescent="0.25">
      <c r="S459" s="131"/>
      <c r="T459" s="131"/>
      <c r="U459" s="132"/>
    </row>
    <row r="460" spans="19:21" s="1" customFormat="1" x14ac:dyDescent="0.25">
      <c r="S460" s="131"/>
      <c r="T460" s="131"/>
      <c r="U460" s="132"/>
    </row>
    <row r="461" spans="19:21" s="1" customFormat="1" x14ac:dyDescent="0.25">
      <c r="S461" s="131"/>
      <c r="T461" s="131"/>
      <c r="U461" s="132"/>
    </row>
    <row r="462" spans="19:21" s="1" customFormat="1" x14ac:dyDescent="0.25">
      <c r="S462" s="131"/>
      <c r="T462" s="131"/>
      <c r="U462" s="132"/>
    </row>
    <row r="463" spans="19:21" s="1" customFormat="1" x14ac:dyDescent="0.25">
      <c r="S463" s="131"/>
      <c r="T463" s="131"/>
      <c r="U463" s="132"/>
    </row>
    <row r="464" spans="19:21" s="1" customFormat="1" x14ac:dyDescent="0.25">
      <c r="S464" s="131"/>
      <c r="T464" s="131"/>
      <c r="U464" s="132"/>
    </row>
    <row r="465" spans="19:21" s="1" customFormat="1" x14ac:dyDescent="0.25">
      <c r="S465" s="131"/>
      <c r="T465" s="131"/>
      <c r="U465" s="132"/>
    </row>
    <row r="466" spans="19:21" s="1" customFormat="1" x14ac:dyDescent="0.25">
      <c r="S466" s="131"/>
      <c r="T466" s="131"/>
      <c r="U466" s="132"/>
    </row>
    <row r="467" spans="19:21" s="1" customFormat="1" x14ac:dyDescent="0.25">
      <c r="S467" s="131"/>
      <c r="T467" s="131"/>
      <c r="U467" s="132"/>
    </row>
    <row r="468" spans="19:21" s="1" customFormat="1" x14ac:dyDescent="0.25">
      <c r="S468" s="131"/>
      <c r="T468" s="131"/>
      <c r="U468" s="132"/>
    </row>
    <row r="469" spans="19:21" s="1" customFormat="1" x14ac:dyDescent="0.25">
      <c r="S469" s="131"/>
      <c r="T469" s="131"/>
      <c r="U469" s="132"/>
    </row>
    <row r="470" spans="19:21" s="1" customFormat="1" x14ac:dyDescent="0.25">
      <c r="S470" s="131"/>
      <c r="T470" s="131"/>
      <c r="U470" s="132"/>
    </row>
    <row r="471" spans="19:21" s="1" customFormat="1" x14ac:dyDescent="0.25">
      <c r="S471" s="131"/>
      <c r="T471" s="131"/>
      <c r="U471" s="132"/>
    </row>
    <row r="472" spans="19:21" s="1" customFormat="1" x14ac:dyDescent="0.25">
      <c r="S472" s="131"/>
      <c r="T472" s="131"/>
      <c r="U472" s="132"/>
    </row>
    <row r="473" spans="19:21" s="1" customFormat="1" x14ac:dyDescent="0.25">
      <c r="S473" s="131"/>
      <c r="T473" s="131"/>
      <c r="U473" s="132"/>
    </row>
    <row r="474" spans="19:21" s="1" customFormat="1" x14ac:dyDescent="0.25">
      <c r="S474" s="131"/>
      <c r="T474" s="131"/>
      <c r="U474" s="132"/>
    </row>
    <row r="475" spans="19:21" s="1" customFormat="1" x14ac:dyDescent="0.25">
      <c r="S475" s="131"/>
      <c r="T475" s="131"/>
      <c r="U475" s="132"/>
    </row>
    <row r="476" spans="19:21" s="1" customFormat="1" x14ac:dyDescent="0.25">
      <c r="S476" s="131"/>
      <c r="T476" s="131"/>
      <c r="U476" s="132"/>
    </row>
    <row r="477" spans="19:21" s="1" customFormat="1" x14ac:dyDescent="0.25">
      <c r="S477" s="131"/>
      <c r="T477" s="131"/>
      <c r="U477" s="132"/>
    </row>
    <row r="478" spans="19:21" s="1" customFormat="1" x14ac:dyDescent="0.25">
      <c r="S478" s="131"/>
      <c r="T478" s="131"/>
      <c r="U478" s="132"/>
    </row>
    <row r="479" spans="19:21" s="1" customFormat="1" x14ac:dyDescent="0.25">
      <c r="S479" s="131"/>
      <c r="T479" s="131"/>
      <c r="U479" s="132"/>
    </row>
    <row r="480" spans="19:21" s="1" customFormat="1" x14ac:dyDescent="0.25">
      <c r="S480" s="131"/>
      <c r="T480" s="131"/>
      <c r="U480" s="132"/>
    </row>
    <row r="481" spans="19:21" s="1" customFormat="1" x14ac:dyDescent="0.25">
      <c r="S481" s="131"/>
      <c r="T481" s="131"/>
      <c r="U481" s="132"/>
    </row>
    <row r="482" spans="19:21" s="1" customFormat="1" x14ac:dyDescent="0.25">
      <c r="S482" s="131"/>
      <c r="T482" s="131"/>
      <c r="U482" s="132"/>
    </row>
    <row r="483" spans="19:21" s="1" customFormat="1" x14ac:dyDescent="0.25">
      <c r="S483" s="131"/>
      <c r="T483" s="131"/>
      <c r="U483" s="132"/>
    </row>
    <row r="484" spans="19:21" s="1" customFormat="1" x14ac:dyDescent="0.25">
      <c r="S484" s="131"/>
      <c r="T484" s="131"/>
      <c r="U484" s="132"/>
    </row>
    <row r="485" spans="19:21" s="1" customFormat="1" x14ac:dyDescent="0.25">
      <c r="S485" s="131"/>
      <c r="T485" s="131"/>
      <c r="U485" s="132"/>
    </row>
    <row r="486" spans="19:21" s="1" customFormat="1" x14ac:dyDescent="0.25">
      <c r="S486" s="131"/>
      <c r="T486" s="131"/>
      <c r="U486" s="132"/>
    </row>
    <row r="487" spans="19:21" s="1" customFormat="1" x14ac:dyDescent="0.25">
      <c r="S487" s="131"/>
      <c r="T487" s="131"/>
      <c r="U487" s="132"/>
    </row>
    <row r="488" spans="19:21" s="1" customFormat="1" x14ac:dyDescent="0.25">
      <c r="S488" s="131"/>
      <c r="T488" s="131"/>
      <c r="U488" s="132"/>
    </row>
    <row r="489" spans="19:21" s="1" customFormat="1" x14ac:dyDescent="0.25">
      <c r="S489" s="131"/>
      <c r="T489" s="131"/>
      <c r="U489" s="132"/>
    </row>
    <row r="490" spans="19:21" s="1" customFormat="1" x14ac:dyDescent="0.25">
      <c r="S490" s="131"/>
      <c r="T490" s="131"/>
      <c r="U490" s="132"/>
    </row>
    <row r="491" spans="19:21" s="1" customFormat="1" x14ac:dyDescent="0.25">
      <c r="S491" s="131"/>
      <c r="T491" s="131"/>
      <c r="U491" s="132"/>
    </row>
    <row r="492" spans="19:21" s="1" customFormat="1" x14ac:dyDescent="0.25">
      <c r="S492" s="131"/>
      <c r="T492" s="131"/>
      <c r="U492" s="132"/>
    </row>
    <row r="493" spans="19:21" s="1" customFormat="1" x14ac:dyDescent="0.25">
      <c r="S493" s="131"/>
      <c r="T493" s="131"/>
      <c r="U493" s="132"/>
    </row>
    <row r="494" spans="19:21" s="1" customFormat="1" x14ac:dyDescent="0.25">
      <c r="S494" s="131"/>
      <c r="T494" s="131"/>
      <c r="U494" s="132"/>
    </row>
    <row r="495" spans="19:21" s="1" customFormat="1" x14ac:dyDescent="0.25">
      <c r="S495" s="131"/>
      <c r="T495" s="131"/>
      <c r="U495" s="132"/>
    </row>
    <row r="496" spans="19:21" s="1" customFormat="1" x14ac:dyDescent="0.25">
      <c r="S496" s="131"/>
      <c r="T496" s="131"/>
      <c r="U496" s="132"/>
    </row>
    <row r="497" spans="19:21" s="1" customFormat="1" x14ac:dyDescent="0.25">
      <c r="S497" s="131"/>
      <c r="T497" s="131"/>
      <c r="U497" s="132"/>
    </row>
    <row r="498" spans="19:21" s="1" customFormat="1" x14ac:dyDescent="0.25">
      <c r="S498" s="131"/>
      <c r="T498" s="131"/>
      <c r="U498" s="132"/>
    </row>
    <row r="499" spans="19:21" s="1" customFormat="1" x14ac:dyDescent="0.25">
      <c r="S499" s="131"/>
      <c r="T499" s="131"/>
      <c r="U499" s="132"/>
    </row>
    <row r="500" spans="19:21" s="1" customFormat="1" x14ac:dyDescent="0.25">
      <c r="S500" s="131"/>
      <c r="T500" s="131"/>
      <c r="U500" s="132"/>
    </row>
    <row r="501" spans="19:21" s="1" customFormat="1" x14ac:dyDescent="0.25">
      <c r="S501" s="131"/>
      <c r="T501" s="131"/>
      <c r="U501" s="132"/>
    </row>
    <row r="502" spans="19:21" s="1" customFormat="1" x14ac:dyDescent="0.25">
      <c r="S502" s="131"/>
      <c r="T502" s="131"/>
      <c r="U502" s="132"/>
    </row>
    <row r="503" spans="19:21" s="1" customFormat="1" x14ac:dyDescent="0.25">
      <c r="S503" s="131"/>
      <c r="T503" s="131"/>
      <c r="U503" s="132"/>
    </row>
    <row r="504" spans="19:21" s="1" customFormat="1" x14ac:dyDescent="0.25">
      <c r="S504" s="131"/>
      <c r="T504" s="131"/>
      <c r="U504" s="132"/>
    </row>
    <row r="505" spans="19:21" s="1" customFormat="1" x14ac:dyDescent="0.25">
      <c r="S505" s="131"/>
      <c r="T505" s="131"/>
      <c r="U505" s="132"/>
    </row>
    <row r="506" spans="19:21" s="1" customFormat="1" x14ac:dyDescent="0.25">
      <c r="S506" s="131"/>
      <c r="T506" s="131"/>
      <c r="U506" s="132"/>
    </row>
    <row r="507" spans="19:21" s="1" customFormat="1" x14ac:dyDescent="0.25">
      <c r="S507" s="131"/>
      <c r="T507" s="131"/>
      <c r="U507" s="132"/>
    </row>
    <row r="508" spans="19:21" s="1" customFormat="1" x14ac:dyDescent="0.25">
      <c r="S508" s="131"/>
      <c r="T508" s="131"/>
      <c r="U508" s="132"/>
    </row>
    <row r="509" spans="19:21" s="1" customFormat="1" x14ac:dyDescent="0.25">
      <c r="S509" s="131"/>
      <c r="T509" s="131"/>
      <c r="U509" s="132"/>
    </row>
    <row r="510" spans="19:21" s="1" customFormat="1" x14ac:dyDescent="0.25">
      <c r="S510" s="131"/>
      <c r="T510" s="131"/>
      <c r="U510" s="132"/>
    </row>
    <row r="511" spans="19:21" s="1" customFormat="1" x14ac:dyDescent="0.25">
      <c r="S511" s="131"/>
      <c r="T511" s="131"/>
      <c r="U511" s="132"/>
    </row>
    <row r="512" spans="19:21" s="1" customFormat="1" x14ac:dyDescent="0.25">
      <c r="S512" s="131"/>
      <c r="T512" s="131"/>
      <c r="U512" s="132"/>
    </row>
    <row r="513" spans="19:21" s="1" customFormat="1" x14ac:dyDescent="0.25">
      <c r="S513" s="131"/>
      <c r="T513" s="131"/>
      <c r="U513" s="132"/>
    </row>
    <row r="514" spans="19:21" s="1" customFormat="1" x14ac:dyDescent="0.25">
      <c r="S514" s="131"/>
      <c r="T514" s="131"/>
      <c r="U514" s="132"/>
    </row>
  </sheetData>
  <sheetProtection algorithmName="SHA-512" hashValue="URs+Dz5H2Z6T1ktcuj/IDfqxoU43LAWWPidx0gKAbZJVL492ROdx1lH1ah18TMV7DSewrnC+HPul1NRw3iA1bg==" saltValue="bFqPzy3RTyms612lhKizrw==" spinCount="100000" sheet="1" objects="1" scenarios="1" formatCells="0" selectLockedCells="1"/>
  <mergeCells count="137">
    <mergeCell ref="A92:H92"/>
    <mergeCell ref="A93:H93"/>
    <mergeCell ref="I92:R92"/>
    <mergeCell ref="O93:R93"/>
    <mergeCell ref="I93:N93"/>
    <mergeCell ref="C48:F48"/>
    <mergeCell ref="C62:G62"/>
    <mergeCell ref="C55:G55"/>
    <mergeCell ref="M12:R12"/>
    <mergeCell ref="A12:L12"/>
    <mergeCell ref="A13:R13"/>
    <mergeCell ref="A79:R91"/>
    <mergeCell ref="C47:F47"/>
    <mergeCell ref="A17:B17"/>
    <mergeCell ref="C17:F17"/>
    <mergeCell ref="G17:H17"/>
    <mergeCell ref="M17:N17"/>
    <mergeCell ref="A18:B18"/>
    <mergeCell ref="C18:F18"/>
    <mergeCell ref="A14:E14"/>
    <mergeCell ref="F14:R14"/>
    <mergeCell ref="B15:E15"/>
    <mergeCell ref="F15:G15"/>
    <mergeCell ref="A9:R9"/>
    <mergeCell ref="B10:D10"/>
    <mergeCell ref="F10:K10"/>
    <mergeCell ref="P10:R10"/>
    <mergeCell ref="B11:G11"/>
    <mergeCell ref="I11:R11"/>
    <mergeCell ref="E1:R1"/>
    <mergeCell ref="E2:K4"/>
    <mergeCell ref="L2:R4"/>
    <mergeCell ref="E5:R5"/>
    <mergeCell ref="A6:R7"/>
    <mergeCell ref="A8:R8"/>
    <mergeCell ref="H15:R15"/>
    <mergeCell ref="A16:R16"/>
    <mergeCell ref="A22:B22"/>
    <mergeCell ref="C22:F22"/>
    <mergeCell ref="A23:B23"/>
    <mergeCell ref="C23:F23"/>
    <mergeCell ref="A24:B24"/>
    <mergeCell ref="C24:F24"/>
    <mergeCell ref="A19:B19"/>
    <mergeCell ref="C19:F19"/>
    <mergeCell ref="A20:B20"/>
    <mergeCell ref="C20:F20"/>
    <mergeCell ref="A21:B21"/>
    <mergeCell ref="C21:F21"/>
    <mergeCell ref="A28:B28"/>
    <mergeCell ref="C28:F28"/>
    <mergeCell ref="G28:H28"/>
    <mergeCell ref="A29:B29"/>
    <mergeCell ref="C29:F29"/>
    <mergeCell ref="G29:H29"/>
    <mergeCell ref="A25:R25"/>
    <mergeCell ref="A26:R26"/>
    <mergeCell ref="A27:B27"/>
    <mergeCell ref="C27:F27"/>
    <mergeCell ref="G27:H27"/>
    <mergeCell ref="Q27:R27"/>
    <mergeCell ref="A32:B32"/>
    <mergeCell ref="C32:F32"/>
    <mergeCell ref="G32:H32"/>
    <mergeCell ref="A33:B33"/>
    <mergeCell ref="C33:F33"/>
    <mergeCell ref="G33:H33"/>
    <mergeCell ref="A30:B30"/>
    <mergeCell ref="C30:F30"/>
    <mergeCell ref="G30:H30"/>
    <mergeCell ref="A31:B31"/>
    <mergeCell ref="C31:F31"/>
    <mergeCell ref="G31:H31"/>
    <mergeCell ref="B39:G39"/>
    <mergeCell ref="B40:G40"/>
    <mergeCell ref="F41:J41"/>
    <mergeCell ref="L41:N41"/>
    <mergeCell ref="A42:E42"/>
    <mergeCell ref="F42:R42"/>
    <mergeCell ref="A34:R34"/>
    <mergeCell ref="A35:R35"/>
    <mergeCell ref="B36:G36"/>
    <mergeCell ref="P36:Q36"/>
    <mergeCell ref="B37:G37"/>
    <mergeCell ref="B38:G38"/>
    <mergeCell ref="G48:H48"/>
    <mergeCell ref="L48:M48"/>
    <mergeCell ref="C49:F49"/>
    <mergeCell ref="G49:H49"/>
    <mergeCell ref="L49:M49"/>
    <mergeCell ref="C50:F50"/>
    <mergeCell ref="G50:H50"/>
    <mergeCell ref="L50:M50"/>
    <mergeCell ref="A43:R43"/>
    <mergeCell ref="A44:R44"/>
    <mergeCell ref="A45:R45"/>
    <mergeCell ref="A46:C46"/>
    <mergeCell ref="D46:R46"/>
    <mergeCell ref="G47:H47"/>
    <mergeCell ref="L47:M47"/>
    <mergeCell ref="O47:Q47"/>
    <mergeCell ref="C53:F53"/>
    <mergeCell ref="G53:H53"/>
    <mergeCell ref="L53:M53"/>
    <mergeCell ref="A54:C54"/>
    <mergeCell ref="D54:R54"/>
    <mergeCell ref="L55:M55"/>
    <mergeCell ref="O55:Q55"/>
    <mergeCell ref="C51:F51"/>
    <mergeCell ref="G51:H51"/>
    <mergeCell ref="L51:M51"/>
    <mergeCell ref="C52:F52"/>
    <mergeCell ref="G52:H52"/>
    <mergeCell ref="L52:M52"/>
    <mergeCell ref="C59:G59"/>
    <mergeCell ref="L59:M59"/>
    <mergeCell ref="C60:G60"/>
    <mergeCell ref="L60:M60"/>
    <mergeCell ref="C61:G61"/>
    <mergeCell ref="L61:M61"/>
    <mergeCell ref="C56:G56"/>
    <mergeCell ref="L56:M56"/>
    <mergeCell ref="C57:G57"/>
    <mergeCell ref="L57:M57"/>
    <mergeCell ref="C58:G58"/>
    <mergeCell ref="L58:M58"/>
    <mergeCell ref="E66:Q66"/>
    <mergeCell ref="E67:Q67"/>
    <mergeCell ref="E68:Q68"/>
    <mergeCell ref="E69:Q69"/>
    <mergeCell ref="A70:R78"/>
    <mergeCell ref="L62:M62"/>
    <mergeCell ref="C63:F63"/>
    <mergeCell ref="A64:C64"/>
    <mergeCell ref="E64:Q64"/>
    <mergeCell ref="A65:C65"/>
    <mergeCell ref="E65:Q65"/>
  </mergeCells>
  <conditionalFormatting sqref="A15 F15">
    <cfRule type="containsBlanks" dxfId="28" priority="2">
      <formula>LEN(TRIM(A15))=0</formula>
    </cfRule>
  </conditionalFormatting>
  <conditionalFormatting sqref="A15 F15:G15">
    <cfRule type="notContainsBlanks" dxfId="27" priority="1">
      <formula>LEN(TRIM(A15))&gt;0</formula>
    </cfRule>
  </conditionalFormatting>
  <conditionalFormatting sqref="B41">
    <cfRule type="cellIs" dxfId="26" priority="27" operator="greaterThan">
      <formula>18</formula>
    </cfRule>
    <cfRule type="cellIs" dxfId="25" priority="28" operator="between">
      <formula>15</formula>
      <formula>19</formula>
    </cfRule>
    <cfRule type="cellIs" dxfId="24" priority="29" operator="lessThan">
      <formula>16</formula>
    </cfRule>
  </conditionalFormatting>
  <conditionalFormatting sqref="E41">
    <cfRule type="cellIs" dxfId="23" priority="24" operator="lessThan">
      <formula>4</formula>
    </cfRule>
    <cfRule type="cellIs" dxfId="22" priority="25" operator="greaterThan">
      <formula>5</formula>
    </cfRule>
    <cfRule type="cellIs" dxfId="21" priority="26" operator="between">
      <formula>4</formula>
      <formula>5</formula>
    </cfRule>
  </conditionalFormatting>
  <conditionalFormatting sqref="F42:S42 S43">
    <cfRule type="cellIs" dxfId="20" priority="13" operator="greaterThan">
      <formula>24</formula>
    </cfRule>
  </conditionalFormatting>
  <conditionalFormatting sqref="I92 O93">
    <cfRule type="notContainsBlanks" dxfId="19" priority="3">
      <formula>LEN(TRIM(I92))&gt;0</formula>
    </cfRule>
  </conditionalFormatting>
  <conditionalFormatting sqref="L41:N41">
    <cfRule type="cellIs" dxfId="18" priority="6" operator="greaterThanOrEqual">
      <formula>3</formula>
    </cfRule>
    <cfRule type="cellIs" dxfId="17" priority="7" operator="lessThan">
      <formula>3</formula>
    </cfRule>
  </conditionalFormatting>
  <conditionalFormatting sqref="R41:S41">
    <cfRule type="cellIs" dxfId="16" priority="21" operator="between">
      <formula>25</formula>
      <formula>27</formula>
    </cfRule>
    <cfRule type="cellIs" dxfId="15" priority="22" operator="lessThan">
      <formula>25</formula>
    </cfRule>
    <cfRule type="cellIs" dxfId="14" priority="23" operator="greaterThan">
      <formula>27</formula>
    </cfRule>
  </conditionalFormatting>
  <conditionalFormatting sqref="R64:S64">
    <cfRule type="cellIs" dxfId="13" priority="18" operator="between">
      <formula>25</formula>
      <formula>27</formula>
    </cfRule>
    <cfRule type="cellIs" dxfId="12" priority="19" operator="lessThan">
      <formula>25</formula>
    </cfRule>
    <cfRule type="cellIs" dxfId="11" priority="20" operator="greaterThan">
      <formula>27</formula>
    </cfRule>
  </conditionalFormatting>
  <conditionalFormatting sqref="R65:S65">
    <cfRule type="cellIs" dxfId="10" priority="4" operator="lessThanOrEqual">
      <formula>15</formula>
    </cfRule>
    <cfRule type="cellIs" dxfId="9" priority="5" operator="equal">
      <formula>16</formula>
    </cfRule>
    <cfRule type="cellIs" dxfId="8" priority="15" operator="greaterThan">
      <formula>16</formula>
    </cfRule>
  </conditionalFormatting>
  <conditionalFormatting sqref="R66:S66">
    <cfRule type="cellIs" dxfId="7" priority="14" operator="equal">
      <formula>44</formula>
    </cfRule>
    <cfRule type="cellIs" dxfId="6" priority="16" operator="lessThanOrEqual">
      <formula>43</formula>
    </cfRule>
    <cfRule type="cellIs" dxfId="5" priority="17" operator="greaterThanOrEqual">
      <formula>45</formula>
    </cfRule>
  </conditionalFormatting>
  <conditionalFormatting sqref="R67:S67">
    <cfRule type="cellIs" dxfId="4" priority="10" operator="greaterThanOrEqual">
      <formula>23</formula>
    </cfRule>
    <cfRule type="cellIs" dxfId="3" priority="11" operator="lessThanOrEqual">
      <formula>21</formula>
    </cfRule>
    <cfRule type="cellIs" dxfId="2" priority="12" operator="equal">
      <formula>22</formula>
    </cfRule>
  </conditionalFormatting>
  <conditionalFormatting sqref="R69:S69">
    <cfRule type="cellIs" dxfId="1" priority="8" operator="greaterThanOrEqual">
      <formula>2.5</formula>
    </cfRule>
    <cfRule type="cellIs" dxfId="0" priority="9" operator="lessThanOrEqual">
      <formula>2.499</formula>
    </cfRule>
  </conditionalFormatting>
  <dataValidations count="11">
    <dataValidation type="list" allowBlank="1" showInputMessage="1" showErrorMessage="1" sqref="F15:G15 A15" xr:uid="{CB0DD9D1-A5FD-4E91-8930-9D4ABCD2FEA4}">
      <formula1>Prof</formula1>
    </dataValidation>
    <dataValidation type="list" showInputMessage="1" showErrorMessage="1" sqref="J62:J63" xr:uid="{5C6554DA-3383-4B55-85DB-2D3A2A6CF68A}">
      <formula1>Year</formula1>
    </dataValidation>
    <dataValidation type="list" showInputMessage="1" showErrorMessage="1" sqref="R61:R62 R53" xr:uid="{BBE4370E-BA5F-4970-885B-2BE5712880C0}">
      <formula1>AS</formula1>
    </dataValidation>
    <dataValidation type="list" showInputMessage="1" showErrorMessage="1" sqref="P63" xr:uid="{FB86946A-3289-4845-8D39-232A7586B6D4}">
      <formula1>cred</formula1>
    </dataValidation>
    <dataValidation type="list" showInputMessage="1" showErrorMessage="1" sqref="H62:H63" xr:uid="{181E9DE7-A677-4E34-9269-497C91DC4CE1}">
      <formula1>Term</formula1>
    </dataValidation>
    <dataValidation type="list" allowBlank="1" showInputMessage="1" showErrorMessage="1" sqref="D46:S46 D54:S54" xr:uid="{2B1442E7-2203-4B7E-8E2C-883443091876}">
      <formula1>Concen</formula1>
    </dataValidation>
    <dataValidation type="list" allowBlank="1" showInputMessage="1" showErrorMessage="1" sqref="P22:P23 P18 P20 P37:P39 R52 P29:P32 R57 P56:P62 P48:P53" xr:uid="{3CBE3586-CC77-4FC9-89DE-FE1E1E09CF63}">
      <formula1>cred</formula1>
    </dataValidation>
    <dataValidation type="list" allowBlank="1" showInputMessage="1" showErrorMessage="1" sqref="R28:S33 R37:S40 R63:S63 S57:S62 R56:S56 R58:R60 S18:S25 R18:R24 R48:R51 S48:S53" xr:uid="{4E56E56E-310B-4BF9-8FB5-4A4A18D5F1F2}">
      <formula1>AS</formula1>
    </dataValidation>
    <dataValidation type="list" allowBlank="1" showInputMessage="1" showErrorMessage="1" sqref="L18:L24 L48:L53 M63:N63 L28:L33 L56:L63 L37:L40" xr:uid="{A7631F34-5EB4-4EA9-9B96-0914AC972F4A}">
      <formula1>Grade</formula1>
    </dataValidation>
    <dataValidation type="list" allowBlank="1" showInputMessage="1" showErrorMessage="1" sqref="J48:J53 J28:J33 J37:J40 J56:J61 J18:J24" xr:uid="{283EC3C4-0EE8-4861-AE53-CB6E8049352E}">
      <formula1>Year</formula1>
    </dataValidation>
    <dataValidation type="list" allowBlank="1" showInputMessage="1" showErrorMessage="1" sqref="G48:G53 H56:H61 G29:H33 H37:H40 H18:H24" xr:uid="{00983B3B-8CA0-4E43-8AAB-9CF3A1FE7751}">
      <formula1>Term</formula1>
    </dataValidation>
  </dataValidations>
  <hyperlinks>
    <hyperlink ref="A45" r:id="rId1" xr:uid="{EF0B2065-2E2E-4408-9D6B-CCF9DD35E2E5}"/>
    <hyperlink ref="A8" r:id="rId2" display="https://myrbs.business.rutgers.edu/mba/curriculum" xr:uid="{734E4B4F-95D8-4485-8640-5030EA52B612}"/>
    <hyperlink ref="E5" r:id="rId3" display="https://myrbs.business.rutgers.edu/mba" xr:uid="{FC081D7F-A793-47AD-8DE0-30F676D83DD2}"/>
    <hyperlink ref="A8:R8" r:id="rId4" display="https://myrbs.business.rutgers.edu/mba/part-time-curriculum" xr:uid="{6731AC5A-AF03-4FCC-8F29-1F9E7ED6589D}"/>
    <hyperlink ref="A45:R45" r:id="rId5" display="STEM DESIGNATED COURSES LINK" xr:uid="{634A70C0-68F5-492B-B09B-55B703CC7746}"/>
    <hyperlink ref="B15:E15" r:id="rId6" display="Calculus Coursera Link" xr:uid="{6A00A32E-11A7-498C-B1ED-1658258F6DAA}"/>
    <hyperlink ref="H15:R15" r:id="rId7" display="Statistics Coursera Link" xr:uid="{944DBA8F-F6C1-4DDE-B36F-3432C81A035C}"/>
  </hyperlinks>
  <pageMargins left="0.7" right="0.7" top="0.75" bottom="0.75" header="0.3" footer="0.3"/>
  <pageSetup scale="75" orientation="portrait" horizontalDpi="4294967293" verticalDpi="1200" r:id="rId8"/>
  <rowBreaks count="3" manualBreakCount="3">
    <brk id="25" max="16383" man="1"/>
    <brk id="43" max="16383" man="1"/>
    <brk id="69" max="16383" man="1"/>
  </rowBreaks>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DAD8147A-2D44-4DEB-A147-AE79513EAB0F}">
          <x14:formula1>
            <xm:f>Drops!$A$2:$A$4</xm:f>
          </x14:formula1>
          <xm:sqref>G28:H28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topLeftCell="I1" workbookViewId="0">
      <selection sqref="A1:H1048576"/>
    </sheetView>
  </sheetViews>
  <sheetFormatPr defaultColWidth="8.85546875" defaultRowHeight="15" x14ac:dyDescent="0.25"/>
  <cols>
    <col min="1" max="1" width="0" hidden="1" customWidth="1"/>
    <col min="2" max="2" width="3" hidden="1" customWidth="1"/>
    <col min="3" max="3" width="6.28515625" hidden="1" customWidth="1"/>
    <col min="4" max="4" width="7.28515625" hidden="1" customWidth="1"/>
    <col min="5" max="5" width="14.140625" hidden="1" customWidth="1"/>
    <col min="6" max="6" width="52.28515625" hidden="1" customWidth="1"/>
    <col min="7" max="8" width="0" hidden="1" customWidth="1"/>
  </cols>
  <sheetData>
    <row r="1" spans="1:8" ht="16.5" x14ac:dyDescent="0.3">
      <c r="A1" s="3" t="s">
        <v>13</v>
      </c>
      <c r="B1" s="2" t="s">
        <v>26</v>
      </c>
      <c r="C1" s="3" t="s">
        <v>14</v>
      </c>
      <c r="D1" s="3" t="s">
        <v>53</v>
      </c>
      <c r="E1" s="3" t="s">
        <v>72</v>
      </c>
      <c r="F1" s="3" t="s">
        <v>57</v>
      </c>
      <c r="H1" s="3" t="s">
        <v>77</v>
      </c>
    </row>
    <row r="2" spans="1:8" ht="18.75" x14ac:dyDescent="0.3">
      <c r="A2" s="6" t="s">
        <v>30</v>
      </c>
      <c r="B2" s="7" t="s">
        <v>96</v>
      </c>
      <c r="C2" s="4" t="s">
        <v>56</v>
      </c>
      <c r="D2" s="6">
        <v>3</v>
      </c>
      <c r="E2" s="6">
        <v>3</v>
      </c>
      <c r="F2" s="28" t="s">
        <v>154</v>
      </c>
      <c r="H2" s="13" t="s">
        <v>78</v>
      </c>
    </row>
    <row r="3" spans="1:8" ht="18.75" x14ac:dyDescent="0.3">
      <c r="A3" s="6" t="s">
        <v>31</v>
      </c>
      <c r="B3" s="7" t="s">
        <v>95</v>
      </c>
      <c r="C3" s="4" t="s">
        <v>97</v>
      </c>
      <c r="D3" s="6">
        <v>2</v>
      </c>
      <c r="E3" s="6">
        <v>2</v>
      </c>
      <c r="F3" s="29" t="s">
        <v>45</v>
      </c>
    </row>
    <row r="4" spans="1:8" ht="18.75" x14ac:dyDescent="0.3">
      <c r="A4" s="6" t="s">
        <v>32</v>
      </c>
      <c r="B4" s="7" t="s">
        <v>94</v>
      </c>
      <c r="C4" s="4" t="s">
        <v>132</v>
      </c>
      <c r="D4" s="6">
        <v>1</v>
      </c>
      <c r="E4" s="6">
        <v>1</v>
      </c>
      <c r="F4" s="29" t="s">
        <v>46</v>
      </c>
    </row>
    <row r="5" spans="1:8" ht="18.75" x14ac:dyDescent="0.3">
      <c r="A5" s="6"/>
      <c r="B5" s="7" t="s">
        <v>93</v>
      </c>
      <c r="C5" s="6" t="s">
        <v>33</v>
      </c>
      <c r="D5" s="6">
        <v>0</v>
      </c>
      <c r="E5" s="6">
        <v>0</v>
      </c>
      <c r="F5" s="29" t="s">
        <v>155</v>
      </c>
    </row>
    <row r="6" spans="1:8" ht="18.75" x14ac:dyDescent="0.3">
      <c r="A6" s="6"/>
      <c r="B6" s="7" t="s">
        <v>92</v>
      </c>
      <c r="C6" s="6" t="s">
        <v>34</v>
      </c>
      <c r="D6" s="6" t="s">
        <v>43</v>
      </c>
      <c r="E6" s="6"/>
      <c r="F6" s="29" t="s">
        <v>62</v>
      </c>
    </row>
    <row r="7" spans="1:8" ht="18.75" x14ac:dyDescent="0.3">
      <c r="A7" s="6"/>
      <c r="B7" s="7" t="s">
        <v>91</v>
      </c>
      <c r="C7" s="6" t="s">
        <v>35</v>
      </c>
      <c r="D7" s="6" t="s">
        <v>44</v>
      </c>
      <c r="E7" s="6"/>
      <c r="F7" s="29" t="s">
        <v>63</v>
      </c>
    </row>
    <row r="8" spans="1:8" ht="57" customHeight="1" x14ac:dyDescent="0.3">
      <c r="A8" s="6"/>
      <c r="B8" s="7" t="s">
        <v>90</v>
      </c>
      <c r="C8" s="6" t="s">
        <v>36</v>
      </c>
      <c r="D8" s="49" t="s">
        <v>97</v>
      </c>
      <c r="E8" s="6"/>
      <c r="F8" s="170" t="s">
        <v>157</v>
      </c>
    </row>
    <row r="9" spans="1:8" ht="18.75" x14ac:dyDescent="0.3">
      <c r="A9" s="6"/>
      <c r="B9" s="7" t="s">
        <v>89</v>
      </c>
      <c r="C9" s="6" t="s">
        <v>37</v>
      </c>
      <c r="D9" s="6"/>
      <c r="E9" s="6"/>
      <c r="F9" s="29" t="s">
        <v>47</v>
      </c>
    </row>
    <row r="10" spans="1:8" ht="18.75" x14ac:dyDescent="0.3">
      <c r="A10" s="6"/>
      <c r="B10" s="7" t="s">
        <v>88</v>
      </c>
      <c r="C10" s="6" t="s">
        <v>39</v>
      </c>
      <c r="D10" s="6"/>
      <c r="E10" s="6"/>
      <c r="F10" s="29" t="s">
        <v>48</v>
      </c>
    </row>
    <row r="11" spans="1:8" ht="18.75" x14ac:dyDescent="0.3">
      <c r="A11" s="6"/>
      <c r="B11" s="7" t="s">
        <v>87</v>
      </c>
      <c r="C11" s="6" t="s">
        <v>38</v>
      </c>
      <c r="D11" s="6"/>
      <c r="E11" s="6"/>
      <c r="F11" s="29" t="s">
        <v>49</v>
      </c>
    </row>
    <row r="12" spans="1:8" ht="18.75" x14ac:dyDescent="0.3">
      <c r="A12" s="6"/>
      <c r="B12" s="7" t="s">
        <v>86</v>
      </c>
      <c r="C12" s="6" t="s">
        <v>40</v>
      </c>
      <c r="D12" s="6"/>
      <c r="E12" s="6"/>
      <c r="F12" s="29" t="s">
        <v>50</v>
      </c>
    </row>
    <row r="13" spans="1:8" ht="18.75" x14ac:dyDescent="0.3">
      <c r="A13" s="8"/>
      <c r="B13" s="7" t="s">
        <v>85</v>
      </c>
      <c r="C13" s="6" t="s">
        <v>41</v>
      </c>
      <c r="D13" s="8"/>
      <c r="E13" s="8"/>
      <c r="F13" s="29" t="s">
        <v>51</v>
      </c>
    </row>
    <row r="14" spans="1:8" ht="18.75" x14ac:dyDescent="0.3">
      <c r="A14" s="8"/>
      <c r="B14" s="9" t="s">
        <v>84</v>
      </c>
      <c r="C14" s="6" t="s">
        <v>42</v>
      </c>
      <c r="D14" s="8"/>
      <c r="E14" s="8"/>
      <c r="F14" s="29" t="s">
        <v>52</v>
      </c>
    </row>
    <row r="15" spans="1:8" ht="18.75" x14ac:dyDescent="0.3">
      <c r="A15" s="8"/>
      <c r="B15" s="8">
        <v>23</v>
      </c>
      <c r="C15" s="6" t="s">
        <v>43</v>
      </c>
      <c r="D15" s="8"/>
      <c r="E15" s="8"/>
      <c r="F15" s="29" t="s">
        <v>59</v>
      </c>
    </row>
    <row r="16" spans="1:8" ht="18.75" x14ac:dyDescent="0.3">
      <c r="B16">
        <v>22</v>
      </c>
      <c r="C16" s="6"/>
      <c r="F16" s="29" t="s">
        <v>60</v>
      </c>
    </row>
    <row r="17" spans="2:6" ht="18.75" x14ac:dyDescent="0.3">
      <c r="B17">
        <v>21</v>
      </c>
      <c r="C17" s="8"/>
      <c r="F17" s="29" t="s">
        <v>61</v>
      </c>
    </row>
    <row r="18" spans="2:6" x14ac:dyDescent="0.25">
      <c r="B18">
        <v>20</v>
      </c>
    </row>
    <row r="19" spans="2:6" x14ac:dyDescent="0.25">
      <c r="B19">
        <v>19</v>
      </c>
    </row>
    <row r="20" spans="2:6" x14ac:dyDescent="0.25">
      <c r="B20">
        <v>18</v>
      </c>
    </row>
    <row r="21" spans="2:6" x14ac:dyDescent="0.25">
      <c r="B21">
        <v>17</v>
      </c>
    </row>
    <row r="22" spans="2:6" x14ac:dyDescent="0.25">
      <c r="B22">
        <v>16</v>
      </c>
    </row>
    <row r="23" spans="2:6" x14ac:dyDescent="0.25">
      <c r="B23">
        <v>15</v>
      </c>
    </row>
    <row r="24" spans="2:6" x14ac:dyDescent="0.25">
      <c r="B24">
        <v>14</v>
      </c>
    </row>
  </sheetData>
  <sheetProtection algorithmName="SHA-512" hashValue="aqGjqgG8ISvWyAtT2aZA2nT8+WDdbGc1U2IYz/ag9LaJt9zMD+lm75UGUKsP36eJAkc7csD6CGiq31uG5iTTtg==" saltValue="uXrIEgZHQM2tMoCmnNmZEQ==" spinCount="100000" sheet="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
  <sheetViews>
    <sheetView topLeftCell="G1" workbookViewId="0">
      <selection sqref="A1:F1048576"/>
    </sheetView>
  </sheetViews>
  <sheetFormatPr defaultRowHeight="15" x14ac:dyDescent="0.25"/>
  <cols>
    <col min="1" max="6" width="0" hidden="1" customWidth="1"/>
  </cols>
  <sheetData>
    <row r="1" spans="1:5" ht="26.25" x14ac:dyDescent="0.25">
      <c r="A1" s="75" t="s">
        <v>99</v>
      </c>
      <c r="B1" s="75" t="s">
        <v>100</v>
      </c>
      <c r="C1" s="76" t="s">
        <v>101</v>
      </c>
      <c r="D1" s="77" t="s">
        <v>102</v>
      </c>
      <c r="E1" s="76" t="s">
        <v>103</v>
      </c>
    </row>
    <row r="2" spans="1:5" x14ac:dyDescent="0.25">
      <c r="A2" s="69">
        <v>0</v>
      </c>
      <c r="B2" t="s">
        <v>104</v>
      </c>
      <c r="C2" s="70">
        <v>4</v>
      </c>
      <c r="D2" s="71">
        <f t="shared" ref="D2:D11" si="0">PRODUCT(A2,C2)</f>
        <v>0</v>
      </c>
      <c r="E2" s="72"/>
    </row>
    <row r="3" spans="1:5" x14ac:dyDescent="0.25">
      <c r="A3" s="69">
        <v>0</v>
      </c>
      <c r="B3" s="73" t="s">
        <v>34</v>
      </c>
      <c r="C3" s="70">
        <v>3.67</v>
      </c>
      <c r="D3" s="71">
        <f t="shared" si="0"/>
        <v>0</v>
      </c>
      <c r="E3" s="72"/>
    </row>
    <row r="4" spans="1:5" x14ac:dyDescent="0.25">
      <c r="A4" s="69">
        <v>0</v>
      </c>
      <c r="B4" t="s">
        <v>35</v>
      </c>
      <c r="C4" s="70">
        <v>3.33</v>
      </c>
      <c r="D4" s="71">
        <f t="shared" si="0"/>
        <v>0</v>
      </c>
      <c r="E4" s="72"/>
    </row>
    <row r="5" spans="1:5" x14ac:dyDescent="0.25">
      <c r="A5" s="69">
        <v>0</v>
      </c>
      <c r="B5" t="s">
        <v>105</v>
      </c>
      <c r="C5" s="70">
        <v>3</v>
      </c>
      <c r="D5" s="71">
        <f t="shared" si="0"/>
        <v>0</v>
      </c>
      <c r="E5" s="72"/>
    </row>
    <row r="6" spans="1:5" x14ac:dyDescent="0.25">
      <c r="A6" s="69">
        <v>0</v>
      </c>
      <c r="B6" s="73" t="s">
        <v>37</v>
      </c>
      <c r="C6" s="70">
        <v>2.67</v>
      </c>
      <c r="D6" s="71">
        <f t="shared" si="0"/>
        <v>0</v>
      </c>
      <c r="E6" s="72"/>
    </row>
    <row r="7" spans="1:5" x14ac:dyDescent="0.25">
      <c r="A7" s="69">
        <v>0</v>
      </c>
      <c r="B7" t="s">
        <v>39</v>
      </c>
      <c r="C7" s="70">
        <v>2.33</v>
      </c>
      <c r="D7" s="71">
        <f t="shared" si="0"/>
        <v>0</v>
      </c>
      <c r="E7" s="72"/>
    </row>
    <row r="8" spans="1:5" x14ac:dyDescent="0.25">
      <c r="A8" s="69">
        <v>0</v>
      </c>
      <c r="B8" t="s">
        <v>106</v>
      </c>
      <c r="C8" s="70">
        <v>2</v>
      </c>
      <c r="D8" s="71">
        <f t="shared" si="0"/>
        <v>0</v>
      </c>
      <c r="E8" s="72"/>
    </row>
    <row r="9" spans="1:5" x14ac:dyDescent="0.25">
      <c r="A9" s="69">
        <v>0</v>
      </c>
      <c r="B9" s="73" t="s">
        <v>40</v>
      </c>
      <c r="C9" s="70">
        <v>1.67</v>
      </c>
      <c r="D9" s="71">
        <f t="shared" si="0"/>
        <v>0</v>
      </c>
      <c r="E9" s="72"/>
    </row>
    <row r="10" spans="1:5" x14ac:dyDescent="0.25">
      <c r="A10" s="69">
        <v>0</v>
      </c>
      <c r="B10" t="s">
        <v>41</v>
      </c>
      <c r="C10" s="70">
        <v>1</v>
      </c>
      <c r="D10" s="71">
        <f t="shared" si="0"/>
        <v>0</v>
      </c>
      <c r="E10" s="72"/>
    </row>
    <row r="11" spans="1:5" x14ac:dyDescent="0.25">
      <c r="A11" s="69">
        <v>0</v>
      </c>
      <c r="B11" t="s">
        <v>42</v>
      </c>
      <c r="C11" s="70">
        <v>0</v>
      </c>
      <c r="D11" s="71">
        <f t="shared" si="0"/>
        <v>0</v>
      </c>
      <c r="E11" s="72"/>
    </row>
    <row r="12" spans="1:5" ht="39" x14ac:dyDescent="0.25">
      <c r="A12" s="78" t="s">
        <v>107</v>
      </c>
      <c r="B12" s="78"/>
      <c r="C12" s="79"/>
      <c r="D12" s="80" t="s">
        <v>108</v>
      </c>
      <c r="E12" s="79" t="s">
        <v>103</v>
      </c>
    </row>
    <row r="13" spans="1:5" x14ac:dyDescent="0.25">
      <c r="A13" s="71">
        <f>SUM(A2:A11)</f>
        <v>0</v>
      </c>
      <c r="C13" s="72"/>
      <c r="D13" s="71">
        <f>SUM(D2:D10)</f>
        <v>0</v>
      </c>
      <c r="E13" s="74" t="e">
        <f>D13/A13</f>
        <v>#DIV/0!</v>
      </c>
    </row>
  </sheetData>
  <sheetProtection algorithmName="SHA-512" hashValue="70kvS3LyMoiunYdkr3Z4Jv4LHNTCQLEAcBfiQlKhkUbq+n7qw5gTONxZODxDvuVtHw9FAaoo7D+NBpk+t/uLEg==" saltValue="qtznN5fRuEEY7sQhPCQ36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83A10E719B844087086539EA1CED5D" ma:contentTypeVersion="13" ma:contentTypeDescription="Create a new document." ma:contentTypeScope="" ma:versionID="b108d06f0e7e2b766dfc4e4dfc650002">
  <xsd:schema xmlns:xsd="http://www.w3.org/2001/XMLSchema" xmlns:xs="http://www.w3.org/2001/XMLSchema" xmlns:p="http://schemas.microsoft.com/office/2006/metadata/properties" xmlns:ns3="5e2727f3-1866-46a2-bfec-29821adb93ac" xmlns:ns4="bb954c19-f1e3-4d14-8be0-73684091bb81" targetNamespace="http://schemas.microsoft.com/office/2006/metadata/properties" ma:root="true" ma:fieldsID="cacee6a044602a36af611c38420a3db2" ns3:_="" ns4:_="">
    <xsd:import namespace="5e2727f3-1866-46a2-bfec-29821adb93ac"/>
    <xsd:import namespace="bb954c19-f1e3-4d14-8be0-73684091bb8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727f3-1866-46a2-bfec-29821adb93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954c19-f1e3-4d14-8be0-73684091bb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30A62A-1A89-425A-B417-363534C5459E}">
  <ds:schemaRefs>
    <ds:schemaRef ds:uri="http://schemas.microsoft.com/sharepoint/v3/contenttype/forms"/>
  </ds:schemaRefs>
</ds:datastoreItem>
</file>

<file path=customXml/itemProps2.xml><?xml version="1.0" encoding="utf-8"?>
<ds:datastoreItem xmlns:ds="http://schemas.openxmlformats.org/officeDocument/2006/customXml" ds:itemID="{A7A3F383-72AC-41E2-94C8-6AC6582716D0}">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http://purl.org/dc/terms/"/>
    <ds:schemaRef ds:uri="bb954c19-f1e3-4d14-8be0-73684091bb81"/>
    <ds:schemaRef ds:uri="http://purl.org/dc/elements/1.1/"/>
    <ds:schemaRef ds:uri="5e2727f3-1866-46a2-bfec-29821adb93ac"/>
    <ds:schemaRef ds:uri="http://www.w3.org/XML/1998/namespace"/>
    <ds:schemaRef ds:uri="http://purl.org/dc/dcmitype/"/>
  </ds:schemaRefs>
</ds:datastoreItem>
</file>

<file path=customXml/itemProps3.xml><?xml version="1.0" encoding="utf-8"?>
<ds:datastoreItem xmlns:ds="http://schemas.openxmlformats.org/officeDocument/2006/customXml" ds:itemID="{238903C2-0E3C-40E7-A6E8-BB7C32457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727f3-1866-46a2-bfec-29821adb93ac"/>
    <ds:schemaRef ds:uri="bb954c19-f1e3-4d14-8be0-73684091b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8</vt:i4>
      </vt:variant>
    </vt:vector>
  </HeadingPairs>
  <TitlesOfParts>
    <vt:vector size="11" baseType="lpstr">
      <vt:lpstr>45 Credit</vt:lpstr>
      <vt:lpstr>Drops</vt:lpstr>
      <vt:lpstr>Grade Calc</vt:lpstr>
      <vt:lpstr>AS</vt:lpstr>
      <vt:lpstr>Concen</vt:lpstr>
      <vt:lpstr>cred</vt:lpstr>
      <vt:lpstr>Grade</vt:lpstr>
      <vt:lpstr>Prof</vt:lpstr>
      <vt:lpstr>Stem_Crdts</vt:lpstr>
      <vt:lpstr>Term</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GeBorde, Cyndi</dc:creator>
  <cp:lastModifiedBy>Cyndi Geborde</cp:lastModifiedBy>
  <cp:lastPrinted>2026-05-05T20:11:13Z</cp:lastPrinted>
  <dcterms:created xsi:type="dcterms:W3CDTF">2016-08-23T13:53:50Z</dcterms:created>
  <dcterms:modified xsi:type="dcterms:W3CDTF">2026-05-26T16:47:20Z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0x0101007B83A10E719B844087086539EA1CED5D</vt:lpwstr>
  </property>
</Properties>
</file>